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<sst xmlns="http://schemas.openxmlformats.org/spreadsheetml/2006/main" count="82" uniqueCount="49">
  <si>
    <t xml:space="preserve">Ingresos a guardia por Accidentes en la vía pública (AVP) según vehículo </t>
  </si>
  <si>
    <t>Hospitales Municipales. Año 2015.</t>
  </si>
  <si>
    <t>VEHÍCULO INVOLUCRADO EN AVP</t>
  </si>
  <si>
    <t>CANTIDAD</t>
  </si>
  <si>
    <t>PORCENTAJE</t>
  </si>
  <si>
    <t>MOTO</t>
  </si>
  <si>
    <t>AUTO</t>
  </si>
  <si>
    <t>BICICLETA</t>
  </si>
  <si>
    <t>PEATÓN</t>
  </si>
  <si>
    <t>OTROS</t>
  </si>
  <si>
    <t>TRANSPORTE PESADO</t>
  </si>
  <si>
    <t>TRACCION ANIMAL</t>
  </si>
  <si>
    <t>TOTAL</t>
  </si>
  <si>
    <t>Ingresos a guardia por causa externa de AVP según Efector, Edad y Sexo.</t>
  </si>
  <si>
    <t>EFECTOR</t>
  </si>
  <si>
    <t>EDAD</t>
  </si>
  <si>
    <t>SEXO</t>
  </si>
  <si>
    <t>F</t>
  </si>
  <si>
    <t>M</t>
  </si>
  <si>
    <t>MENOR A 15 AÑOS</t>
  </si>
  <si>
    <t>15 A 19 AÑOS</t>
  </si>
  <si>
    <t>20 A 39 AÑOS</t>
  </si>
  <si>
    <t>40 A 65 AÑOS</t>
  </si>
  <si>
    <t>MAYORES A 66 AÑOS</t>
  </si>
  <si>
    <t>69 Sin especificar edad: 20 en HECA, 26 en HIC, 18 EN HJBA, 2 en HNVV Y 3 en HRSP</t>
  </si>
  <si>
    <t>Ingresos a guardia por causa externa de Agresión según tipo de egreso de la guardia.</t>
  </si>
  <si>
    <t>TIPO DE EGRESO DE GUARDIA</t>
  </si>
  <si>
    <t>ALTA</t>
  </si>
  <si>
    <t>ALTA CON SEGUIMIENTO</t>
  </si>
  <si>
    <t>INTERNADO</t>
  </si>
  <si>
    <t>NO RESPONDE AL LLAMADO</t>
  </si>
  <si>
    <t>FUGA</t>
  </si>
  <si>
    <t>DERIVADO</t>
  </si>
  <si>
    <t>OBITO</t>
  </si>
  <si>
    <t>ALTA VOLUNTARIA</t>
  </si>
  <si>
    <t>Total Resultado</t>
  </si>
  <si>
    <t>1666 sin especificar</t>
  </si>
  <si>
    <t>Ingresos a guardia por causa externa de AVP derivados a internación según tipo de egreso del hospital.</t>
  </si>
  <si>
    <t>TIPO DE EGRESO DE INTERNACION</t>
  </si>
  <si>
    <t>ALTA MEDICA</t>
  </si>
  <si>
    <t>TRASLADO</t>
  </si>
  <si>
    <t>DEFUNCION</t>
  </si>
  <si>
    <t>SIN ORDEN</t>
  </si>
  <si>
    <t>SIN EGRESO</t>
  </si>
  <si>
    <t>HECA 43,6%</t>
  </si>
  <si>
    <t>HRSP 30,2%</t>
  </si>
  <si>
    <t>HJBA 11,2%</t>
  </si>
  <si>
    <t>HIC 9,8 %</t>
  </si>
  <si>
    <t>HNVV 5,2%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</si>
</sst>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%"/>
    <numFmt numFmtId="165" formatCode="0.0"/>
  </numFmts>
  <fonts count="4">
    <font>
      <sz val="10"/>
      <name val="Arial"/>
      <family val="0"/>
    </font>
    <font>
      <sz val="11"/>
      <name val="Tahoma"/>
      <family val="2"/>
    </font>
    <font>
      <b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 horizontal="right"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2" fillId="2" borderId="1" xfId="16" applyNumberFormat="1" applyFont="1" applyFill="1" applyBorder="1" applyAlignment="1" applyProtection="1">
      <alignment horizontal="center"/>
      <protection/>
    </xf>
    <xf numFmtId="0" fontId="0" fillId="2" borderId="1" xfId="15" applyNumberFormat="1" applyFont="1" applyFill="1" applyBorder="1" applyAlignment="1" applyProtection="1">
      <alignment horizontal="center" vertical="center"/>
      <protection/>
    </xf>
    <xf numFmtId="0" fontId="0" fillId="2" borderId="1" xfId="16" applyNumberFormat="1" applyFont="1" applyFill="1" applyBorder="1" applyProtection="1">
      <alignment horizontal="left"/>
      <protection/>
    </xf>
    <xf numFmtId="0" fontId="0" fillId="2" borderId="1" xfId="25" applyNumberFormat="1" applyFill="1" applyBorder="1" applyAlignment="1" applyProtection="1">
      <alignment/>
      <protection/>
    </xf>
    <xf numFmtId="0" fontId="0" fillId="2" borderId="1" xfId="23" applyNumberFormat="1" applyFont="1" applyFill="1" applyBorder="1" applyAlignment="1" applyProtection="1">
      <alignment/>
      <protection/>
    </xf>
    <xf numFmtId="10" fontId="0" fillId="2" borderId="0" xfId="0" applyNumberFormat="1" applyFill="1" applyAlignment="1">
      <alignment/>
    </xf>
    <xf numFmtId="0" fontId="2" fillId="2" borderId="1" xfId="25" applyNumberFormat="1" applyFont="1" applyFill="1" applyBorder="1" applyAlignment="1" applyProtection="1">
      <alignment/>
      <protection/>
    </xf>
    <xf numFmtId="0" fontId="0" fillId="2" borderId="1" xfId="16" applyNumberFormat="1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>
      <alignment horizontal="center" vertical="center"/>
    </xf>
    <xf numFmtId="0" fontId="2" fillId="2" borderId="1" xfId="24" applyNumberFormat="1" applyFont="1" applyFill="1" applyBorder="1" applyAlignment="1" applyProtection="1">
      <alignment horizontal="center" vertical="center"/>
      <protection/>
    </xf>
    <xf numFmtId="0" fontId="2" fillId="2" borderId="1" xfId="0" applyFont="1" applyFill="1" applyBorder="1" applyAlignment="1">
      <alignment/>
    </xf>
    <xf numFmtId="0" fontId="1" fillId="2" borderId="0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/>
    </xf>
    <xf numFmtId="0" fontId="2" fillId="2" borderId="1" xfId="15" applyNumberFormat="1" applyFont="1" applyFill="1" applyBorder="1" applyAlignment="1" applyProtection="1">
      <alignment horizontal="center"/>
      <protection/>
    </xf>
    <xf numFmtId="0" fontId="2" fillId="2" borderId="1" xfId="17" applyNumberFormat="1" applyFont="1" applyFill="1" applyBorder="1" applyAlignment="1" applyProtection="1">
      <alignment horizontal="center"/>
      <protection/>
    </xf>
    <xf numFmtId="0" fontId="0" fillId="0" borderId="1" xfId="16" applyNumberFormat="1" applyFont="1" applyFill="1" applyBorder="1" applyProtection="1">
      <alignment horizontal="left"/>
      <protection/>
    </xf>
    <xf numFmtId="0" fontId="0" fillId="0" borderId="1" xfId="25" applyNumberFormat="1" applyFill="1" applyBorder="1" applyAlignment="1" applyProtection="1">
      <alignment/>
      <protection/>
    </xf>
    <xf numFmtId="0" fontId="2" fillId="2" borderId="1" xfId="24" applyNumberFormat="1" applyFont="1" applyFill="1" applyBorder="1" applyProtection="1">
      <alignment horizontal="left"/>
      <protection/>
    </xf>
    <xf numFmtId="0" fontId="2" fillId="2" borderId="1" xfId="23" applyNumberFormat="1" applyFill="1" applyBorder="1" applyAlignment="1" applyProtection="1">
      <alignment/>
      <protection/>
    </xf>
    <xf numFmtId="164" fontId="0" fillId="2" borderId="1" xfId="0" applyNumberFormat="1" applyFill="1" applyBorder="1" applyAlignment="1">
      <alignment/>
    </xf>
    <xf numFmtId="164" fontId="2" fillId="2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horizontal="center" wrapText="1"/>
    </xf>
    <xf numFmtId="0" fontId="2" fillId="3" borderId="3" xfId="15" applyNumberFormat="1" applyFont="1" applyFill="1" applyBorder="1" applyAlignment="1" applyProtection="1">
      <alignment horizontal="center"/>
      <protection/>
    </xf>
    <xf numFmtId="0" fontId="2" fillId="3" borderId="1" xfId="0" applyFont="1" applyFill="1" applyBorder="1" applyAlignment="1">
      <alignment horizontal="center" vertical="center"/>
    </xf>
    <xf numFmtId="0" fontId="2" fillId="3" borderId="3" xfId="24" applyNumberFormat="1" applyFont="1" applyFill="1" applyBorder="1" applyAlignment="1" applyProtection="1">
      <alignment horizontal="center"/>
      <protection/>
    </xf>
    <xf numFmtId="0" fontId="2" fillId="3" borderId="4" xfId="15" applyNumberFormat="1" applyFont="1" applyFill="1" applyBorder="1" applyAlignment="1" applyProtection="1">
      <alignment horizontal="center"/>
      <protection/>
    </xf>
    <xf numFmtId="0" fontId="2" fillId="3" borderId="1" xfId="16" applyNumberFormat="1" applyFont="1" applyFill="1" applyBorder="1" applyAlignment="1" applyProtection="1">
      <alignment horizontal="center"/>
      <protection/>
    </xf>
    <xf numFmtId="0" fontId="2" fillId="3" borderId="4" xfId="24" applyNumberFormat="1" applyFont="1" applyFill="1" applyBorder="1" applyAlignment="1" applyProtection="1">
      <alignment horizontal="center"/>
      <protection/>
    </xf>
    <xf numFmtId="164" fontId="2" fillId="2" borderId="1" xfId="0" applyNumberFormat="1" applyFont="1" applyFill="1" applyBorder="1" applyAlignment="1">
      <alignment/>
    </xf>
    <xf numFmtId="0" fontId="0" fillId="2" borderId="1" xfId="0" applyFill="1" applyBorder="1" applyAlignment="1">
      <alignment horizontal="center" vertical="center"/>
    </xf>
    <xf numFmtId="165" fontId="0" fillId="2" borderId="1" xfId="0" applyNumberFormat="1" applyFill="1" applyBorder="1" applyAlignment="1">
      <alignment/>
    </xf>
  </cellXfs>
  <cellStyles count="12">
    <cellStyle name="Normal" xfId="0"/>
    <cellStyle name="Campo de la tabla dinámica" xfId="15"/>
    <cellStyle name="Categoría de la tabla dinámica" xfId="16"/>
    <cellStyle name="Esquina de la tabla dinámica" xfId="17"/>
    <cellStyle name="Comma" xfId="18"/>
    <cellStyle name="Comma [0]" xfId="19"/>
    <cellStyle name="Currency" xfId="20"/>
    <cellStyle name="Currency [0]" xfId="21"/>
    <cellStyle name="Percent" xfId="22"/>
    <cellStyle name="Resultado de la tabla dinámica" xfId="23"/>
    <cellStyle name="Título de la tabla dinámica" xfId="24"/>
    <cellStyle name="Valor de la tabla dinámica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workbookViewId="0" topLeftCell="A1">
      <selection activeCell="C70" sqref="C70"/>
    </sheetView>
  </sheetViews>
  <sheetFormatPr defaultColWidth="11.421875" defaultRowHeight="12.75"/>
  <cols>
    <col min="1" max="1" width="36.140625" style="7" customWidth="1"/>
    <col min="2" max="2" width="25.8515625" style="7" customWidth="1"/>
    <col min="3" max="3" width="16.421875" style="7" customWidth="1"/>
    <col min="4" max="4" width="20.00390625" style="7" customWidth="1"/>
    <col min="5" max="5" width="11.57421875" style="7" customWidth="1"/>
    <col min="6" max="6" width="16.140625" style="7" customWidth="1"/>
    <col min="7" max="16384" width="11.57421875" style="7" customWidth="1"/>
  </cols>
  <sheetData>
    <row r="1" spans="1:3" s="2" customFormat="1" ht="14.25">
      <c r="A1" s="1" t="s">
        <v>0</v>
      </c>
      <c r="B1" s="1"/>
      <c r="C1" s="1"/>
    </row>
    <row r="2" spans="1:3" s="2" customFormat="1" ht="14.25">
      <c r="A2" s="1" t="s">
        <v>1</v>
      </c>
      <c r="B2" s="1"/>
      <c r="C2" s="1"/>
    </row>
    <row r="3" s="2" customFormat="1" ht="14.25">
      <c r="A3" s="3"/>
    </row>
    <row r="4" spans="1:3" s="2" customFormat="1" ht="29.25" customHeight="1">
      <c r="A4" s="31" t="s">
        <v>2</v>
      </c>
      <c r="B4" s="31" t="s">
        <v>3</v>
      </c>
      <c r="C4" s="31" t="s">
        <v>4</v>
      </c>
    </row>
    <row r="5" spans="1:3" s="2" customFormat="1" ht="12.75">
      <c r="A5" s="5" t="s">
        <v>5</v>
      </c>
      <c r="B5" s="5">
        <v>4137</v>
      </c>
      <c r="C5" s="29">
        <f aca="true" t="shared" si="0" ref="C5:C12">B5/6675</f>
        <v>0.6197752808988765</v>
      </c>
    </row>
    <row r="6" spans="1:3" s="2" customFormat="1" ht="12.75">
      <c r="A6" s="5" t="s">
        <v>6</v>
      </c>
      <c r="B6" s="5">
        <v>1126</v>
      </c>
      <c r="C6" s="29">
        <f t="shared" si="0"/>
        <v>0.16868913857677903</v>
      </c>
    </row>
    <row r="7" spans="1:3" s="2" customFormat="1" ht="12.75">
      <c r="A7" s="5" t="s">
        <v>7</v>
      </c>
      <c r="B7" s="5">
        <v>751</v>
      </c>
      <c r="C7" s="29">
        <f t="shared" si="0"/>
        <v>0.11250936329588015</v>
      </c>
    </row>
    <row r="8" spans="1:3" s="2" customFormat="1" ht="12.75">
      <c r="A8" s="5" t="s">
        <v>8</v>
      </c>
      <c r="B8" s="5">
        <v>476</v>
      </c>
      <c r="C8" s="29">
        <f t="shared" si="0"/>
        <v>0.07131086142322098</v>
      </c>
    </row>
    <row r="9" spans="1:3" s="2" customFormat="1" ht="12.75">
      <c r="A9" s="5" t="s">
        <v>9</v>
      </c>
      <c r="B9" s="5">
        <v>96</v>
      </c>
      <c r="C9" s="29">
        <f t="shared" si="0"/>
        <v>0.014382022471910113</v>
      </c>
    </row>
    <row r="10" spans="1:3" s="2" customFormat="1" ht="12.75">
      <c r="A10" s="5" t="s">
        <v>10</v>
      </c>
      <c r="B10" s="5">
        <v>57</v>
      </c>
      <c r="C10" s="29">
        <v>0.008</v>
      </c>
    </row>
    <row r="11" spans="1:3" s="2" customFormat="1" ht="12.75">
      <c r="A11" s="5" t="s">
        <v>11</v>
      </c>
      <c r="B11" s="5">
        <v>32</v>
      </c>
      <c r="C11" s="29">
        <f t="shared" si="0"/>
        <v>0.004794007490636704</v>
      </c>
    </row>
    <row r="12" spans="1:3" s="2" customFormat="1" ht="12.75">
      <c r="A12" s="4" t="s">
        <v>12</v>
      </c>
      <c r="B12" s="6">
        <f>SUM(B5:B11)</f>
        <v>6675</v>
      </c>
      <c r="C12" s="30">
        <f t="shared" si="0"/>
        <v>1</v>
      </c>
    </row>
    <row r="14" spans="1:6" ht="14.25" customHeight="1">
      <c r="A14" s="8" t="s">
        <v>13</v>
      </c>
      <c r="B14" s="8"/>
      <c r="C14" s="8"/>
      <c r="D14" s="8"/>
      <c r="E14" s="8"/>
      <c r="F14" s="8"/>
    </row>
    <row r="15" spans="1:6" ht="14.25" customHeight="1">
      <c r="A15" s="9" t="s">
        <v>1</v>
      </c>
      <c r="B15" s="9"/>
      <c r="C15" s="9"/>
      <c r="D15" s="9"/>
      <c r="E15" s="9"/>
      <c r="F15" s="9"/>
    </row>
    <row r="16" spans="1:6" ht="12.75">
      <c r="A16" s="32" t="s">
        <v>14</v>
      </c>
      <c r="B16" s="32" t="s">
        <v>15</v>
      </c>
      <c r="C16" s="33" t="s">
        <v>16</v>
      </c>
      <c r="D16" s="33"/>
      <c r="E16" s="34" t="s">
        <v>12</v>
      </c>
      <c r="F16" s="34" t="s">
        <v>4</v>
      </c>
    </row>
    <row r="17" spans="1:6" ht="12.75">
      <c r="A17" s="35"/>
      <c r="B17" s="35"/>
      <c r="C17" s="36" t="s">
        <v>17</v>
      </c>
      <c r="D17" s="36" t="s">
        <v>18</v>
      </c>
      <c r="E17" s="37"/>
      <c r="F17" s="37"/>
    </row>
    <row r="18" spans="1:6" ht="12.75">
      <c r="A18" s="11" t="s">
        <v>44</v>
      </c>
      <c r="B18" s="12" t="s">
        <v>19</v>
      </c>
      <c r="C18" s="13">
        <v>18</v>
      </c>
      <c r="D18" s="13">
        <v>29</v>
      </c>
      <c r="E18" s="14">
        <v>47</v>
      </c>
      <c r="F18" s="29">
        <f aca="true" t="shared" si="1" ref="F18:F23">E18/2881</f>
        <v>0.016313779937521693</v>
      </c>
    </row>
    <row r="19" spans="1:6" ht="12.75">
      <c r="A19" s="11"/>
      <c r="B19" s="12" t="s">
        <v>20</v>
      </c>
      <c r="C19" s="13">
        <v>136</v>
      </c>
      <c r="D19" s="13">
        <v>355</v>
      </c>
      <c r="E19" s="14">
        <v>491</v>
      </c>
      <c r="F19" s="29">
        <f t="shared" si="1"/>
        <v>0.17042693509198195</v>
      </c>
    </row>
    <row r="20" spans="1:6" ht="12.75">
      <c r="A20" s="11"/>
      <c r="B20" s="12" t="s">
        <v>21</v>
      </c>
      <c r="C20" s="13">
        <v>399</v>
      </c>
      <c r="D20" s="13">
        <v>1338</v>
      </c>
      <c r="E20" s="14">
        <v>1737</v>
      </c>
      <c r="F20" s="29">
        <f t="shared" si="1"/>
        <v>0.602915654286706</v>
      </c>
    </row>
    <row r="21" spans="1:6" ht="12.75">
      <c r="A21" s="11"/>
      <c r="B21" s="12" t="s">
        <v>22</v>
      </c>
      <c r="C21" s="13">
        <v>156</v>
      </c>
      <c r="D21" s="13">
        <v>408</v>
      </c>
      <c r="E21" s="14">
        <v>564</v>
      </c>
      <c r="F21" s="29">
        <f t="shared" si="1"/>
        <v>0.19576535925026034</v>
      </c>
    </row>
    <row r="22" spans="1:7" ht="12.75">
      <c r="A22" s="11"/>
      <c r="B22" s="12" t="s">
        <v>23</v>
      </c>
      <c r="C22" s="13">
        <v>12</v>
      </c>
      <c r="D22" s="13">
        <v>30</v>
      </c>
      <c r="E22" s="14">
        <v>42</v>
      </c>
      <c r="F22" s="29">
        <f t="shared" si="1"/>
        <v>0.014578271433530025</v>
      </c>
      <c r="G22" s="15"/>
    </row>
    <row r="23" spans="1:7" ht="12.75">
      <c r="A23" s="11"/>
      <c r="B23" s="10" t="s">
        <v>12</v>
      </c>
      <c r="C23" s="16">
        <f>SUM(C18:C22)</f>
        <v>721</v>
      </c>
      <c r="D23" s="16">
        <f>SUM(D18:D22)</f>
        <v>2160</v>
      </c>
      <c r="E23" s="16">
        <f>SUM(E18:E22)</f>
        <v>2881</v>
      </c>
      <c r="F23" s="38">
        <f t="shared" si="1"/>
        <v>1</v>
      </c>
      <c r="G23" s="15"/>
    </row>
    <row r="24" spans="1:7" ht="12.75">
      <c r="A24" s="17" t="s">
        <v>45</v>
      </c>
      <c r="B24" s="12" t="s">
        <v>19</v>
      </c>
      <c r="C24" s="13">
        <v>74</v>
      </c>
      <c r="D24" s="13">
        <v>115</v>
      </c>
      <c r="E24" s="14">
        <v>189</v>
      </c>
      <c r="F24" s="29">
        <f aca="true" t="shared" si="2" ref="F24:F29">E24/1993</f>
        <v>0.09483191169091822</v>
      </c>
      <c r="G24" s="15"/>
    </row>
    <row r="25" spans="1:7" ht="12.75">
      <c r="A25" s="17"/>
      <c r="B25" s="12" t="s">
        <v>20</v>
      </c>
      <c r="C25" s="13">
        <v>99</v>
      </c>
      <c r="D25" s="13">
        <v>235</v>
      </c>
      <c r="E25" s="14">
        <v>334</v>
      </c>
      <c r="F25" s="29">
        <f t="shared" si="2"/>
        <v>0.16758655293527347</v>
      </c>
      <c r="G25" s="15"/>
    </row>
    <row r="26" spans="1:7" ht="12.75">
      <c r="A26" s="17"/>
      <c r="B26" s="12" t="s">
        <v>21</v>
      </c>
      <c r="C26" s="13">
        <v>278</v>
      </c>
      <c r="D26" s="13">
        <v>828</v>
      </c>
      <c r="E26" s="14">
        <v>1106</v>
      </c>
      <c r="F26" s="29">
        <f t="shared" si="2"/>
        <v>0.554942298043151</v>
      </c>
      <c r="G26" s="15"/>
    </row>
    <row r="27" spans="1:7" ht="12.75">
      <c r="A27" s="17"/>
      <c r="B27" s="12" t="s">
        <v>22</v>
      </c>
      <c r="C27" s="13">
        <v>119</v>
      </c>
      <c r="D27" s="13">
        <v>230</v>
      </c>
      <c r="E27" s="14">
        <v>349</v>
      </c>
      <c r="F27" s="29">
        <v>0.174</v>
      </c>
      <c r="G27" s="15"/>
    </row>
    <row r="28" spans="1:7" ht="12.75">
      <c r="A28" s="17"/>
      <c r="B28" s="12" t="s">
        <v>23</v>
      </c>
      <c r="C28" s="13">
        <v>6</v>
      </c>
      <c r="D28" s="13">
        <v>9</v>
      </c>
      <c r="E28" s="14">
        <v>15</v>
      </c>
      <c r="F28" s="29">
        <f t="shared" si="2"/>
        <v>0.007526342197691922</v>
      </c>
      <c r="G28" s="15"/>
    </row>
    <row r="29" spans="1:7" ht="12.75">
      <c r="A29" s="17"/>
      <c r="B29" s="10" t="s">
        <v>12</v>
      </c>
      <c r="C29" s="16">
        <f>SUM(C24:C28)</f>
        <v>576</v>
      </c>
      <c r="D29" s="16">
        <f>SUM(D24:D28)</f>
        <v>1417</v>
      </c>
      <c r="E29" s="16">
        <f>SUM(E24:E28)</f>
        <v>1993</v>
      </c>
      <c r="F29" s="38">
        <f t="shared" si="2"/>
        <v>1</v>
      </c>
      <c r="G29" s="15"/>
    </row>
    <row r="30" spans="1:7" ht="12.75">
      <c r="A30" s="17" t="s">
        <v>46</v>
      </c>
      <c r="B30" s="12" t="s">
        <v>19</v>
      </c>
      <c r="C30" s="13">
        <v>2</v>
      </c>
      <c r="D30" s="13">
        <v>4</v>
      </c>
      <c r="E30" s="14">
        <v>6</v>
      </c>
      <c r="F30" s="29">
        <f aca="true" t="shared" si="3" ref="F30:F35">E30/742</f>
        <v>0.008086253369272238</v>
      </c>
      <c r="G30" s="15"/>
    </row>
    <row r="31" spans="1:7" ht="12.75">
      <c r="A31" s="17"/>
      <c r="B31" s="12" t="s">
        <v>20</v>
      </c>
      <c r="C31" s="13">
        <v>41</v>
      </c>
      <c r="D31" s="13">
        <v>78</v>
      </c>
      <c r="E31" s="14">
        <v>119</v>
      </c>
      <c r="F31" s="29">
        <f t="shared" si="3"/>
        <v>0.16037735849056603</v>
      </c>
      <c r="G31" s="15"/>
    </row>
    <row r="32" spans="1:7" ht="12.75">
      <c r="A32" s="17"/>
      <c r="B32" s="12" t="s">
        <v>21</v>
      </c>
      <c r="C32" s="13">
        <v>129</v>
      </c>
      <c r="D32" s="13">
        <v>357</v>
      </c>
      <c r="E32" s="14">
        <v>486</v>
      </c>
      <c r="F32" s="29">
        <f t="shared" si="3"/>
        <v>0.6549865229110512</v>
      </c>
      <c r="G32" s="15"/>
    </row>
    <row r="33" spans="1:7" ht="12.75">
      <c r="A33" s="17"/>
      <c r="B33" s="12" t="s">
        <v>22</v>
      </c>
      <c r="C33" s="13">
        <v>44</v>
      </c>
      <c r="D33" s="13">
        <v>78</v>
      </c>
      <c r="E33" s="14">
        <v>122</v>
      </c>
      <c r="F33" s="29">
        <v>0.165</v>
      </c>
      <c r="G33" s="15"/>
    </row>
    <row r="34" spans="1:7" ht="12.75">
      <c r="A34" s="17"/>
      <c r="B34" s="12" t="s">
        <v>23</v>
      </c>
      <c r="C34" s="13">
        <v>5</v>
      </c>
      <c r="D34" s="13">
        <v>4</v>
      </c>
      <c r="E34" s="14">
        <v>9</v>
      </c>
      <c r="F34" s="29">
        <f t="shared" si="3"/>
        <v>0.012129380053908356</v>
      </c>
      <c r="G34" s="15"/>
    </row>
    <row r="35" spans="1:7" ht="12.75">
      <c r="A35" s="17"/>
      <c r="B35" s="10" t="s">
        <v>12</v>
      </c>
      <c r="C35" s="16">
        <f>SUM(C30:C34)</f>
        <v>221</v>
      </c>
      <c r="D35" s="16">
        <f>SUM(D30:D34)</f>
        <v>521</v>
      </c>
      <c r="E35" s="16">
        <f>SUM(E30:E34)</f>
        <v>742</v>
      </c>
      <c r="F35" s="38">
        <f t="shared" si="3"/>
        <v>1</v>
      </c>
      <c r="G35" s="15"/>
    </row>
    <row r="36" spans="1:7" ht="12.75">
      <c r="A36" s="17" t="s">
        <v>47</v>
      </c>
      <c r="B36" s="12" t="s">
        <v>19</v>
      </c>
      <c r="C36" s="13">
        <v>7</v>
      </c>
      <c r="D36" s="13">
        <v>5</v>
      </c>
      <c r="E36" s="14">
        <v>12</v>
      </c>
      <c r="F36" s="29">
        <f aca="true" t="shared" si="4" ref="F36:F41">E36/645</f>
        <v>0.018604651162790697</v>
      </c>
      <c r="G36" s="15"/>
    </row>
    <row r="37" spans="1:7" ht="12.75">
      <c r="A37" s="17"/>
      <c r="B37" s="12" t="s">
        <v>20</v>
      </c>
      <c r="C37" s="13">
        <v>26</v>
      </c>
      <c r="D37" s="13">
        <v>57</v>
      </c>
      <c r="E37" s="14">
        <v>83</v>
      </c>
      <c r="F37" s="29">
        <f t="shared" si="4"/>
        <v>0.12868217054263567</v>
      </c>
      <c r="G37" s="15"/>
    </row>
    <row r="38" spans="1:7" ht="12.75">
      <c r="A38" s="17"/>
      <c r="B38" s="12" t="s">
        <v>21</v>
      </c>
      <c r="C38" s="13">
        <v>119</v>
      </c>
      <c r="D38" s="13">
        <v>289</v>
      </c>
      <c r="E38" s="14">
        <v>408</v>
      </c>
      <c r="F38" s="29">
        <v>0.632</v>
      </c>
      <c r="G38" s="15"/>
    </row>
    <row r="39" spans="1:7" ht="12.75">
      <c r="A39" s="17"/>
      <c r="B39" s="12" t="s">
        <v>22</v>
      </c>
      <c r="C39" s="13">
        <v>48</v>
      </c>
      <c r="D39" s="13">
        <v>82</v>
      </c>
      <c r="E39" s="14">
        <v>130</v>
      </c>
      <c r="F39" s="29">
        <f t="shared" si="4"/>
        <v>0.20155038759689922</v>
      </c>
      <c r="G39" s="15"/>
    </row>
    <row r="40" spans="1:7" ht="12.75">
      <c r="A40" s="17"/>
      <c r="B40" s="12" t="s">
        <v>23</v>
      </c>
      <c r="C40" s="13">
        <v>5</v>
      </c>
      <c r="D40" s="13">
        <v>7</v>
      </c>
      <c r="E40" s="14">
        <v>12</v>
      </c>
      <c r="F40" s="29">
        <f t="shared" si="4"/>
        <v>0.018604651162790697</v>
      </c>
      <c r="G40" s="15"/>
    </row>
    <row r="41" spans="1:7" ht="12.75">
      <c r="A41" s="17"/>
      <c r="B41" s="10" t="s">
        <v>12</v>
      </c>
      <c r="C41" s="16">
        <f>SUM(C36:C40)</f>
        <v>205</v>
      </c>
      <c r="D41" s="16">
        <f>SUM(D36:D40)</f>
        <v>440</v>
      </c>
      <c r="E41" s="16">
        <f>SUM(E36:E40)</f>
        <v>645</v>
      </c>
      <c r="F41" s="38">
        <f t="shared" si="4"/>
        <v>1</v>
      </c>
      <c r="G41" s="15"/>
    </row>
    <row r="42" spans="1:7" ht="12.75">
      <c r="A42" s="39" t="s">
        <v>48</v>
      </c>
      <c r="B42" s="12" t="s">
        <v>19</v>
      </c>
      <c r="C42" s="13">
        <v>111</v>
      </c>
      <c r="D42" s="13">
        <v>230</v>
      </c>
      <c r="E42" s="14">
        <v>341</v>
      </c>
      <c r="F42" s="29">
        <f>E42/345</f>
        <v>0.9884057971014493</v>
      </c>
      <c r="G42" s="15"/>
    </row>
    <row r="43" spans="1:7" ht="12.75">
      <c r="A43" s="18"/>
      <c r="B43" s="12" t="s">
        <v>20</v>
      </c>
      <c r="C43" s="13">
        <v>2</v>
      </c>
      <c r="D43" s="13">
        <v>2</v>
      </c>
      <c r="E43" s="14">
        <v>4</v>
      </c>
      <c r="F43" s="29">
        <f>E43/345</f>
        <v>0.011594202898550725</v>
      </c>
      <c r="G43" s="15"/>
    </row>
    <row r="44" spans="1:7" ht="12.75">
      <c r="A44" s="18"/>
      <c r="B44" s="10" t="s">
        <v>12</v>
      </c>
      <c r="C44" s="16">
        <f>SUM(C42:C43)</f>
        <v>113</v>
      </c>
      <c r="D44" s="16">
        <f>SUM(D42:D43)</f>
        <v>232</v>
      </c>
      <c r="E44" s="16">
        <f>SUM(E42:E43)</f>
        <v>345</v>
      </c>
      <c r="F44" s="38">
        <f>E44/345</f>
        <v>1</v>
      </c>
      <c r="G44" s="15"/>
    </row>
    <row r="45" spans="1:7" ht="12.75">
      <c r="A45" s="19" t="s">
        <v>12</v>
      </c>
      <c r="B45" s="19"/>
      <c r="C45" s="20">
        <f>C29+C44+C35+C23+C41</f>
        <v>1836</v>
      </c>
      <c r="D45" s="20">
        <f>D29+D44+D35+D23+D41</f>
        <v>4770</v>
      </c>
      <c r="E45" s="20">
        <f>E29+E44+E35+E23+E41</f>
        <v>6606</v>
      </c>
      <c r="G45" s="15"/>
    </row>
    <row r="46" spans="1:7" ht="12.75">
      <c r="A46" s="7" t="s">
        <v>24</v>
      </c>
      <c r="G46" s="15"/>
    </row>
    <row r="47" ht="12.75">
      <c r="G47" s="15"/>
    </row>
    <row r="48" spans="1:7" ht="27" customHeight="1">
      <c r="A48" s="21" t="s">
        <v>25</v>
      </c>
      <c r="B48" s="21"/>
      <c r="C48" s="21"/>
      <c r="G48" s="15"/>
    </row>
    <row r="49" spans="1:7" ht="14.25">
      <c r="A49" s="22" t="s">
        <v>1</v>
      </c>
      <c r="B49" s="22"/>
      <c r="C49" s="22"/>
      <c r="G49" s="15"/>
    </row>
    <row r="50" spans="1:7" ht="12.75">
      <c r="A50" s="23" t="s">
        <v>26</v>
      </c>
      <c r="B50" s="24" t="s">
        <v>3</v>
      </c>
      <c r="C50" s="24" t="s">
        <v>4</v>
      </c>
      <c r="G50" s="15"/>
    </row>
    <row r="51" spans="1:7" ht="12.75">
      <c r="A51" s="25" t="s">
        <v>27</v>
      </c>
      <c r="B51" s="26">
        <v>2036</v>
      </c>
      <c r="C51" s="29">
        <f aca="true" t="shared" si="5" ref="C51:C59">B51/5009</f>
        <v>0.4064683569574765</v>
      </c>
      <c r="G51" s="15"/>
    </row>
    <row r="52" spans="1:7" ht="12.75">
      <c r="A52" s="25" t="s">
        <v>28</v>
      </c>
      <c r="B52" s="26">
        <v>1867</v>
      </c>
      <c r="C52" s="29">
        <f t="shared" si="5"/>
        <v>0.37272908764224394</v>
      </c>
      <c r="G52" s="15"/>
    </row>
    <row r="53" spans="1:7" ht="12.75">
      <c r="A53" s="25" t="s">
        <v>29</v>
      </c>
      <c r="B53" s="26">
        <v>414</v>
      </c>
      <c r="C53" s="29">
        <f t="shared" si="5"/>
        <v>0.08265122778997804</v>
      </c>
      <c r="G53" s="15"/>
    </row>
    <row r="54" spans="1:7" ht="12.75">
      <c r="A54" s="25" t="s">
        <v>30</v>
      </c>
      <c r="B54" s="26">
        <v>362</v>
      </c>
      <c r="C54" s="29">
        <f t="shared" si="5"/>
        <v>0.07226991415452186</v>
      </c>
      <c r="G54" s="15"/>
    </row>
    <row r="55" spans="1:7" ht="12.75">
      <c r="A55" s="25" t="s">
        <v>31</v>
      </c>
      <c r="B55" s="26">
        <v>171</v>
      </c>
      <c r="C55" s="29">
        <f t="shared" si="5"/>
        <v>0.03413855060890397</v>
      </c>
      <c r="G55" s="15"/>
    </row>
    <row r="56" spans="1:7" ht="12.75">
      <c r="A56" s="25" t="s">
        <v>32</v>
      </c>
      <c r="B56" s="26">
        <v>124</v>
      </c>
      <c r="C56" s="29">
        <f t="shared" si="5"/>
        <v>0.024755440207626274</v>
      </c>
      <c r="G56" s="15"/>
    </row>
    <row r="57" spans="1:7" ht="12.75">
      <c r="A57" s="25" t="s">
        <v>33</v>
      </c>
      <c r="B57" s="26">
        <v>20</v>
      </c>
      <c r="C57" s="29">
        <f t="shared" si="5"/>
        <v>0.003992812936713915</v>
      </c>
      <c r="G57" s="15"/>
    </row>
    <row r="58" spans="1:7" ht="12.75">
      <c r="A58" s="25" t="s">
        <v>34</v>
      </c>
      <c r="B58" s="26">
        <v>15</v>
      </c>
      <c r="C58" s="29">
        <f t="shared" si="5"/>
        <v>0.002994609702535436</v>
      </c>
      <c r="G58" s="15"/>
    </row>
    <row r="59" spans="1:7" ht="12.75">
      <c r="A59" s="27" t="s">
        <v>35</v>
      </c>
      <c r="B59" s="28">
        <f>SUM(B51:B58)</f>
        <v>5009</v>
      </c>
      <c r="C59" s="29">
        <f t="shared" si="5"/>
        <v>1</v>
      </c>
      <c r="G59" s="15"/>
    </row>
    <row r="60" spans="1:7" ht="12.75">
      <c r="A60" s="7" t="s">
        <v>36</v>
      </c>
      <c r="G60" s="15"/>
    </row>
    <row r="61" ht="12.75">
      <c r="G61" s="15"/>
    </row>
    <row r="62" spans="1:7" ht="27" customHeight="1">
      <c r="A62" s="21" t="s">
        <v>37</v>
      </c>
      <c r="B62" s="21"/>
      <c r="C62" s="21"/>
      <c r="G62" s="15"/>
    </row>
    <row r="63" spans="1:7" ht="14.25">
      <c r="A63" s="22" t="s">
        <v>1</v>
      </c>
      <c r="B63" s="22"/>
      <c r="C63" s="22"/>
      <c r="G63" s="15"/>
    </row>
    <row r="64" spans="1:7" ht="12.75">
      <c r="A64" s="23" t="s">
        <v>38</v>
      </c>
      <c r="B64" s="24" t="s">
        <v>3</v>
      </c>
      <c r="C64" s="24" t="s">
        <v>4</v>
      </c>
      <c r="G64" s="15"/>
    </row>
    <row r="65" spans="1:7" ht="12.75">
      <c r="A65" s="25" t="s">
        <v>39</v>
      </c>
      <c r="B65" s="26">
        <v>343</v>
      </c>
      <c r="C65" s="40">
        <f>B65/414*100</f>
        <v>82.85024154589372</v>
      </c>
      <c r="G65" s="15"/>
    </row>
    <row r="66" spans="1:7" ht="12.75">
      <c r="A66" s="25" t="s">
        <v>40</v>
      </c>
      <c r="B66" s="26">
        <v>32</v>
      </c>
      <c r="C66" s="40">
        <f>B66/414*100</f>
        <v>7.729468599033816</v>
      </c>
      <c r="G66" s="15"/>
    </row>
    <row r="67" spans="1:3" ht="12.75">
      <c r="A67" s="25" t="s">
        <v>41</v>
      </c>
      <c r="B67" s="26">
        <v>30</v>
      </c>
      <c r="C67" s="40">
        <f>B67/414*100</f>
        <v>7.246376811594203</v>
      </c>
    </row>
    <row r="68" spans="1:3" ht="12.75">
      <c r="A68" s="25" t="s">
        <v>42</v>
      </c>
      <c r="B68" s="26">
        <v>8</v>
      </c>
      <c r="C68" s="40">
        <f>B68/414*100</f>
        <v>1.932367149758454</v>
      </c>
    </row>
    <row r="69" spans="1:3" ht="12.75">
      <c r="A69" s="25" t="s">
        <v>43</v>
      </c>
      <c r="B69" s="26">
        <v>1</v>
      </c>
      <c r="C69" s="40">
        <v>0.3</v>
      </c>
    </row>
    <row r="70" spans="1:3" ht="12.75">
      <c r="A70" s="27" t="s">
        <v>35</v>
      </c>
      <c r="B70" s="28">
        <f>SUM(B65:B69)</f>
        <v>414</v>
      </c>
      <c r="C70" s="40">
        <f>B70/414*100</f>
        <v>100</v>
      </c>
    </row>
  </sheetData>
  <mergeCells count="19">
    <mergeCell ref="A49:C49"/>
    <mergeCell ref="A62:C62"/>
    <mergeCell ref="A63:C63"/>
    <mergeCell ref="A36:A41"/>
    <mergeCell ref="A42:A44"/>
    <mergeCell ref="A45:B45"/>
    <mergeCell ref="A48:C48"/>
    <mergeCell ref="F16:F17"/>
    <mergeCell ref="A18:A23"/>
    <mergeCell ref="A24:A29"/>
    <mergeCell ref="A30:A35"/>
    <mergeCell ref="A16:A17"/>
    <mergeCell ref="B16:B17"/>
    <mergeCell ref="C16:D16"/>
    <mergeCell ref="E16:E17"/>
    <mergeCell ref="A1:C1"/>
    <mergeCell ref="A2:C2"/>
    <mergeCell ref="A14:F14"/>
    <mergeCell ref="A15:F15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Rosario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Secretaría de Salud Pública</dc:creator>
  <cp:keywords/>
  <dc:description/>
  <cp:lastModifiedBy>Secretaría de Salud Pública</cp:lastModifiedBy>
  <dcterms:created xsi:type="dcterms:W3CDTF">2016-03-02T13:05:01Z</dcterms:created>
  <dcterms:modified xsi:type="dcterms:W3CDTF">2016-03-02T13:11:02Z</dcterms:modified>
  <cp:category/>
  <cp:version/>
  <cp:contentType/>
  <cp:contentStatus/>
</cp:coreProperties>
</file>