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42" activeTab="4"/>
  </bookViews>
  <sheets>
    <sheet name="C.E. Centros de Salud" sheetId="1" r:id="rId1"/>
    <sheet name="C.E. Hospitales" sheetId="2" r:id="rId2"/>
    <sheet name="Guardias" sheetId="3" r:id="rId3"/>
    <sheet name="Internación" sheetId="4" r:id="rId4"/>
    <sheet name="Gráficos" sheetId="5" r:id="rId5"/>
  </sheets>
  <definedNames/>
  <calcPr fullCalcOnLoad="1"/>
</workbook>
</file>

<file path=xl/sharedStrings.xml><?xml version="1.0" encoding="utf-8"?>
<sst xmlns="http://schemas.openxmlformats.org/spreadsheetml/2006/main" count="147" uniqueCount="35">
  <si>
    <t>Cuadro 1. Total de consultas y total de consultas por patologías respiratorias según distrito y semana epidemiológica</t>
  </si>
  <si>
    <t>Centros de salud municipales. Rosario. Año 2019</t>
  </si>
  <si>
    <t>Distrito</t>
  </si>
  <si>
    <t>Semana Epidemiológica</t>
  </si>
  <si>
    <t>Total</t>
  </si>
  <si>
    <t>CENTRO</t>
  </si>
  <si>
    <t>Respiratorias</t>
  </si>
  <si>
    <t>% Respiratoria</t>
  </si>
  <si>
    <t>NOROESTE</t>
  </si>
  <si>
    <t>NORTE</t>
  </si>
  <si>
    <t>OESTE</t>
  </si>
  <si>
    <t>SUDOESTE</t>
  </si>
  <si>
    <t>SUR</t>
  </si>
  <si>
    <t>Notas:</t>
  </si>
  <si>
    <t>* Incluye los servicios clínica médica, pediatría y medicina general.</t>
  </si>
  <si>
    <t>* Se consideran las patologías J09 a J18, J20 a J22 y J30 a J47</t>
  </si>
  <si>
    <t>Cuadro 2. Total de consultas y total de consultas por patologías respiratorias según distrito y semana epidemiológica</t>
  </si>
  <si>
    <t>Consultorios externos de efectores municipales. Rosario. Año 2018</t>
  </si>
  <si>
    <t>Efector</t>
  </si>
  <si>
    <t>HIC</t>
  </si>
  <si>
    <t>HNVV</t>
  </si>
  <si>
    <t>HJBA</t>
  </si>
  <si>
    <t>HRSP</t>
  </si>
  <si>
    <t>* Incluye los servicios: Medicina general, pediatría, alergología, clínica médica, infectología y neumonología</t>
  </si>
  <si>
    <t>Cuadro 3. Total de consultas y total de consultas por patologías respiratorias según distrito y semana epidemiológica</t>
  </si>
  <si>
    <t>Guardias ambulatorias de los efectores municipales. Rosario. Año 2019</t>
  </si>
  <si>
    <t>HECA</t>
  </si>
  <si>
    <t>MM</t>
  </si>
  <si>
    <t>San Martin</t>
  </si>
  <si>
    <t>Cuadro 4. Ingresos a internación por patologías respiratorias según distrito y semana epidemiológica</t>
  </si>
  <si>
    <t>Hospitales municipales. Rosario. Año 2019</t>
  </si>
  <si>
    <t>* No incluye las internaciones obstétricas de MM y HRSP</t>
  </si>
  <si>
    <t>s/d</t>
  </si>
  <si>
    <t>* Actualizado al 03/09/2019</t>
  </si>
  <si>
    <t>* Actualizado al 02/09/2019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</si>
</sst>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</numFmts>
  <fonts count="8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de consultas por patologías respiratorias en consultorios externos según distrito.Centros de Salud Municipales. Rosario. Año 2019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975"/>
          <c:w val="0.93975"/>
          <c:h val="0.74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'C.E. Centros de Salud'!$A$5</c:f>
              <c:strCache>
                <c:ptCount val="1"/>
                <c:pt idx="0">
                  <c:v>CENTRO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'C.E. Centros de Salud'!$C$4:$X$4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'C.E. Centros de Salud'!$C$7:$X$7</c:f>
              <c:numCache>
                <c:ptCount val="22"/>
                <c:pt idx="0">
                  <c:v>3.125</c:v>
                </c:pt>
                <c:pt idx="1">
                  <c:v>9</c:v>
                </c:pt>
                <c:pt idx="2">
                  <c:v>14</c:v>
                </c:pt>
                <c:pt idx="3">
                  <c:v>7.339449541284404</c:v>
                </c:pt>
                <c:pt idx="4">
                  <c:v>2.898550724637681</c:v>
                </c:pt>
                <c:pt idx="5">
                  <c:v>4.761904761904762</c:v>
                </c:pt>
                <c:pt idx="6">
                  <c:v>1.5384615384615385</c:v>
                </c:pt>
                <c:pt idx="7">
                  <c:v>5.714285714285714</c:v>
                </c:pt>
                <c:pt idx="8">
                  <c:v>9.523809523809524</c:v>
                </c:pt>
                <c:pt idx="9">
                  <c:v>8.16326530612245</c:v>
                </c:pt>
                <c:pt idx="10">
                  <c:v>4.62962962962963</c:v>
                </c:pt>
                <c:pt idx="11">
                  <c:v>12.162162162162161</c:v>
                </c:pt>
                <c:pt idx="12">
                  <c:v>8.620689655172415</c:v>
                </c:pt>
                <c:pt idx="13">
                  <c:v>10.476190476190476</c:v>
                </c:pt>
                <c:pt idx="14">
                  <c:v>3.7037037037037037</c:v>
                </c:pt>
                <c:pt idx="15">
                  <c:v>7.207207207207207</c:v>
                </c:pt>
                <c:pt idx="16">
                  <c:v>12.345679012345679</c:v>
                </c:pt>
                <c:pt idx="17">
                  <c:v>6.451612903225806</c:v>
                </c:pt>
                <c:pt idx="18">
                  <c:v>15</c:v>
                </c:pt>
                <c:pt idx="19">
                  <c:v>26.923076923076923</c:v>
                </c:pt>
                <c:pt idx="20">
                  <c:v>6.557377049180328</c:v>
                </c:pt>
                <c:pt idx="21">
                  <c:v>10.843373493975903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'C.E. Centros de Salud'!$A$8</c:f>
              <c:strCache>
                <c:ptCount val="1"/>
                <c:pt idx="0">
                  <c:v>NOROESTE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'C.E. Centros de Salud'!$C$4:$X$4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'C.E. Centros de Salud'!$C$10:$X$10</c:f>
              <c:numCache>
                <c:ptCount val="22"/>
                <c:pt idx="0">
                  <c:v>8.641063515509602</c:v>
                </c:pt>
                <c:pt idx="1">
                  <c:v>8.086642599277978</c:v>
                </c:pt>
                <c:pt idx="2">
                  <c:v>6.991525423728813</c:v>
                </c:pt>
                <c:pt idx="3">
                  <c:v>6.735159817351598</c:v>
                </c:pt>
                <c:pt idx="4">
                  <c:v>7.263064658990257</c:v>
                </c:pt>
                <c:pt idx="5">
                  <c:v>6.1683220073183485</c:v>
                </c:pt>
                <c:pt idx="6">
                  <c:v>8.964365256124722</c:v>
                </c:pt>
                <c:pt idx="7">
                  <c:v>8.826754385964913</c:v>
                </c:pt>
                <c:pt idx="8">
                  <c:v>10.89041095890411</c:v>
                </c:pt>
                <c:pt idx="9">
                  <c:v>11.331719128329297</c:v>
                </c:pt>
                <c:pt idx="10">
                  <c:v>13.352970054000982</c:v>
                </c:pt>
                <c:pt idx="11">
                  <c:v>15.764705882352942</c:v>
                </c:pt>
                <c:pt idx="12">
                  <c:v>14.775977121067683</c:v>
                </c:pt>
                <c:pt idx="13">
                  <c:v>17.302192564346996</c:v>
                </c:pt>
                <c:pt idx="14">
                  <c:v>19.523373052245645</c:v>
                </c:pt>
                <c:pt idx="15">
                  <c:v>17.738515901060072</c:v>
                </c:pt>
                <c:pt idx="16">
                  <c:v>13.296398891966758</c:v>
                </c:pt>
                <c:pt idx="17">
                  <c:v>11.907654921020656</c:v>
                </c:pt>
                <c:pt idx="18">
                  <c:v>11.63895486935867</c:v>
                </c:pt>
                <c:pt idx="19">
                  <c:v>13.435828877005347</c:v>
                </c:pt>
                <c:pt idx="20">
                  <c:v>12.06140350877193</c:v>
                </c:pt>
                <c:pt idx="21">
                  <c:v>10.653325485579753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'C.E. Centros de Salud'!$A$11</c:f>
              <c:strCache>
                <c:ptCount val="1"/>
                <c:pt idx="0">
                  <c:v>NORTE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'C.E. Centros de Salud'!$C$4:$X$4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'C.E. Centros de Salud'!$C$13:$X$13</c:f>
              <c:numCache>
                <c:ptCount val="22"/>
                <c:pt idx="0">
                  <c:v>6.7932797662527395</c:v>
                </c:pt>
                <c:pt idx="1">
                  <c:v>6.7736185383244205</c:v>
                </c:pt>
                <c:pt idx="2">
                  <c:v>6.295399515738499</c:v>
                </c:pt>
                <c:pt idx="3">
                  <c:v>6.564417177914111</c:v>
                </c:pt>
                <c:pt idx="4">
                  <c:v>6.030150753768845</c:v>
                </c:pt>
                <c:pt idx="5">
                  <c:v>5.936073059360731</c:v>
                </c:pt>
                <c:pt idx="6">
                  <c:v>7.726130653266332</c:v>
                </c:pt>
                <c:pt idx="7">
                  <c:v>7.021791767554479</c:v>
                </c:pt>
                <c:pt idx="8">
                  <c:v>8.844884488448844</c:v>
                </c:pt>
                <c:pt idx="9">
                  <c:v>9.665226781857452</c:v>
                </c:pt>
                <c:pt idx="10">
                  <c:v>9.489051094890511</c:v>
                </c:pt>
                <c:pt idx="11">
                  <c:v>16.362126245847175</c:v>
                </c:pt>
                <c:pt idx="12">
                  <c:v>16.414141414141415</c:v>
                </c:pt>
                <c:pt idx="13">
                  <c:v>14.8380355276907</c:v>
                </c:pt>
                <c:pt idx="14">
                  <c:v>14.783347493627867</c:v>
                </c:pt>
                <c:pt idx="15">
                  <c:v>13.636363636363637</c:v>
                </c:pt>
                <c:pt idx="16">
                  <c:v>9.335038363171355</c:v>
                </c:pt>
                <c:pt idx="17">
                  <c:v>11.280315848843768</c:v>
                </c:pt>
                <c:pt idx="18">
                  <c:v>10.936623667975322</c:v>
                </c:pt>
                <c:pt idx="19">
                  <c:v>10.744741330301308</c:v>
                </c:pt>
                <c:pt idx="20">
                  <c:v>10.00645577792124</c:v>
                </c:pt>
                <c:pt idx="21">
                  <c:v>8.651685393258427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'C.E. Centros de Salud'!$A$14</c:f>
              <c:strCache>
                <c:ptCount val="1"/>
                <c:pt idx="0">
                  <c:v>OESTE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'C.E. Centros de Salud'!$C$4:$X$4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'C.E. Centros de Salud'!$C$16:$X$16</c:f>
              <c:numCache>
                <c:ptCount val="22"/>
                <c:pt idx="0">
                  <c:v>8.865075499269363</c:v>
                </c:pt>
                <c:pt idx="1">
                  <c:v>8.499170812603648</c:v>
                </c:pt>
                <c:pt idx="2">
                  <c:v>8.982035928143713</c:v>
                </c:pt>
                <c:pt idx="3">
                  <c:v>8.958248885285773</c:v>
                </c:pt>
                <c:pt idx="4">
                  <c:v>8.751458576429405</c:v>
                </c:pt>
                <c:pt idx="5">
                  <c:v>8.796844181459566</c:v>
                </c:pt>
                <c:pt idx="6">
                  <c:v>8.896396396396396</c:v>
                </c:pt>
                <c:pt idx="7">
                  <c:v>12.066420664206642</c:v>
                </c:pt>
                <c:pt idx="8">
                  <c:v>13.139862958484482</c:v>
                </c:pt>
                <c:pt idx="9">
                  <c:v>12.791430371770636</c:v>
                </c:pt>
                <c:pt idx="10">
                  <c:v>16.57160012008406</c:v>
                </c:pt>
                <c:pt idx="11">
                  <c:v>18.65284974093264</c:v>
                </c:pt>
                <c:pt idx="12">
                  <c:v>17.17425431711146</c:v>
                </c:pt>
                <c:pt idx="13">
                  <c:v>19.518716577540108</c:v>
                </c:pt>
                <c:pt idx="14">
                  <c:v>20.08495145631068</c:v>
                </c:pt>
                <c:pt idx="15">
                  <c:v>19.932857742341586</c:v>
                </c:pt>
                <c:pt idx="16">
                  <c:v>16.266899258613172</c:v>
                </c:pt>
                <c:pt idx="17">
                  <c:v>14.739385571280636</c:v>
                </c:pt>
                <c:pt idx="18">
                  <c:v>14.52074391988555</c:v>
                </c:pt>
                <c:pt idx="19">
                  <c:v>15.542733501622791</c:v>
                </c:pt>
                <c:pt idx="20">
                  <c:v>17.506112469437653</c:v>
                </c:pt>
                <c:pt idx="21">
                  <c:v>15.826494724501758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'C.E. Centros de Salud'!$A$17</c:f>
              <c:strCache>
                <c:ptCount val="1"/>
                <c:pt idx="0">
                  <c:v>SUDOESTE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'C.E. Centros de Salud'!$C$4:$X$4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'C.E. Centros de Salud'!$C$19:$X$19</c:f>
              <c:numCache>
                <c:ptCount val="22"/>
                <c:pt idx="0">
                  <c:v>9.162717219589258</c:v>
                </c:pt>
                <c:pt idx="1">
                  <c:v>8.318965517241379</c:v>
                </c:pt>
                <c:pt idx="2">
                  <c:v>7.66721044045677</c:v>
                </c:pt>
                <c:pt idx="3">
                  <c:v>8.232662192393736</c:v>
                </c:pt>
                <c:pt idx="4">
                  <c:v>8.235294117647058</c:v>
                </c:pt>
                <c:pt idx="5">
                  <c:v>7.413719642096293</c:v>
                </c:pt>
                <c:pt idx="6">
                  <c:v>8.5619285120532</c:v>
                </c:pt>
                <c:pt idx="7">
                  <c:v>9.134406263592867</c:v>
                </c:pt>
                <c:pt idx="8">
                  <c:v>11.364843335103558</c:v>
                </c:pt>
                <c:pt idx="9">
                  <c:v>11.452282157676349</c:v>
                </c:pt>
                <c:pt idx="10">
                  <c:v>13.782542113323125</c:v>
                </c:pt>
                <c:pt idx="11">
                  <c:v>18.37738168408113</c:v>
                </c:pt>
                <c:pt idx="12">
                  <c:v>17.63063422417232</c:v>
                </c:pt>
                <c:pt idx="13">
                  <c:v>17.788657690738475</c:v>
                </c:pt>
                <c:pt idx="14">
                  <c:v>20.093147039254823</c:v>
                </c:pt>
                <c:pt idx="15">
                  <c:v>18.21155943293348</c:v>
                </c:pt>
                <c:pt idx="16">
                  <c:v>15.323707498835585</c:v>
                </c:pt>
                <c:pt idx="17">
                  <c:v>14.563567362428843</c:v>
                </c:pt>
                <c:pt idx="18">
                  <c:v>14.93734335839599</c:v>
                </c:pt>
                <c:pt idx="19">
                  <c:v>16.385302879841113</c:v>
                </c:pt>
                <c:pt idx="20">
                  <c:v>15.689467969598264</c:v>
                </c:pt>
                <c:pt idx="21">
                  <c:v>11.649973642593569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'C.E. Centros de Salud'!$A$20</c:f>
              <c:strCache>
                <c:ptCount val="1"/>
                <c:pt idx="0">
                  <c:v>SUR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'C.E. Centros de Salud'!$C$4:$X$4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'C.E. Centros de Salud'!$C$22:$X$22</c:f>
              <c:numCache>
                <c:ptCount val="22"/>
                <c:pt idx="0">
                  <c:v>9.531502423263328</c:v>
                </c:pt>
                <c:pt idx="1">
                  <c:v>7.722007722007722</c:v>
                </c:pt>
                <c:pt idx="2">
                  <c:v>6.658739595719382</c:v>
                </c:pt>
                <c:pt idx="3">
                  <c:v>6.987577639751553</c:v>
                </c:pt>
                <c:pt idx="4">
                  <c:v>6.20347394540943</c:v>
                </c:pt>
                <c:pt idx="5">
                  <c:v>5.367647058823529</c:v>
                </c:pt>
                <c:pt idx="6">
                  <c:v>8.448540706605224</c:v>
                </c:pt>
                <c:pt idx="7">
                  <c:v>10.180843938379102</c:v>
                </c:pt>
                <c:pt idx="8">
                  <c:v>10.4754230459307</c:v>
                </c:pt>
                <c:pt idx="9">
                  <c:v>14.446653412856197</c:v>
                </c:pt>
                <c:pt idx="10">
                  <c:v>13.18754141815772</c:v>
                </c:pt>
                <c:pt idx="11">
                  <c:v>15.441176470588236</c:v>
                </c:pt>
                <c:pt idx="12">
                  <c:v>13.536269430051814</c:v>
                </c:pt>
                <c:pt idx="13">
                  <c:v>15.334517465956187</c:v>
                </c:pt>
                <c:pt idx="14">
                  <c:v>19.025304592314903</c:v>
                </c:pt>
                <c:pt idx="15">
                  <c:v>17.253774263120057</c:v>
                </c:pt>
                <c:pt idx="16">
                  <c:v>13.203300825206302</c:v>
                </c:pt>
                <c:pt idx="17">
                  <c:v>12.890365448504983</c:v>
                </c:pt>
                <c:pt idx="18">
                  <c:v>12.817258883248732</c:v>
                </c:pt>
                <c:pt idx="19">
                  <c:v>11.790079079798707</c:v>
                </c:pt>
                <c:pt idx="20">
                  <c:v>11.437403400309119</c:v>
                </c:pt>
                <c:pt idx="21">
                  <c:v>13.01068510370836</c:v>
                </c:pt>
              </c:numCache>
            </c:numRef>
          </c:yVal>
          <c:smooth val="0"/>
        </c:ser>
        <c:axId val="53592511"/>
        <c:axId val="12570552"/>
      </c:scatterChart>
      <c:valAx>
        <c:axId val="53592511"/>
        <c:scaling>
          <c:orientation val="minMax"/>
          <c:max val="35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70552"/>
        <c:crossesAt val="0"/>
        <c:crossBetween val="midCat"/>
        <c:dispUnits/>
        <c:majorUnit val="1"/>
      </c:valAx>
      <c:valAx>
        <c:axId val="12570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Respiratorias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92511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9775"/>
          <c:y val="0.23575"/>
          <c:w val="0.599"/>
          <c:h val="0.10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de consultas por patologías respiratorias en consultorios externos. Hospitales Municipales. Rosario. Año 2018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"/>
          <c:w val="0.90625"/>
          <c:h val="0.7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'C.E. Hospitales'!$A$5</c:f>
              <c:strCache>
                <c:ptCount val="1"/>
                <c:pt idx="0">
                  <c:v>HIC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'C.E. Hospitales'!$C$4:$X$4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'C.E. Hospitales'!$C$7:$X$7</c:f>
              <c:numCache>
                <c:ptCount val="22"/>
                <c:pt idx="0">
                  <c:v>11.190053285968029</c:v>
                </c:pt>
                <c:pt idx="1">
                  <c:v>11.473087818696884</c:v>
                </c:pt>
                <c:pt idx="2">
                  <c:v>15.949367088607595</c:v>
                </c:pt>
                <c:pt idx="3">
                  <c:v>12.187958883994126</c:v>
                </c:pt>
                <c:pt idx="4">
                  <c:v>12.747875354107649</c:v>
                </c:pt>
                <c:pt idx="5">
                  <c:v>14.41578148710167</c:v>
                </c:pt>
                <c:pt idx="6">
                  <c:v>14.130434782608695</c:v>
                </c:pt>
                <c:pt idx="7">
                  <c:v>13.980263157894736</c:v>
                </c:pt>
                <c:pt idx="8">
                  <c:v>17.43295019157088</c:v>
                </c:pt>
                <c:pt idx="9">
                  <c:v>19.350473612990527</c:v>
                </c:pt>
                <c:pt idx="10">
                  <c:v>16.298342541436465</c:v>
                </c:pt>
                <c:pt idx="11">
                  <c:v>18.629550321199144</c:v>
                </c:pt>
                <c:pt idx="12">
                  <c:v>19.55617198335645</c:v>
                </c:pt>
                <c:pt idx="13">
                  <c:v>17.048346055979643</c:v>
                </c:pt>
                <c:pt idx="14">
                  <c:v>20.338983050847457</c:v>
                </c:pt>
                <c:pt idx="15">
                  <c:v>15.870307167235495</c:v>
                </c:pt>
                <c:pt idx="16">
                  <c:v>16.7192429022082</c:v>
                </c:pt>
                <c:pt idx="17">
                  <c:v>16.258992805755394</c:v>
                </c:pt>
                <c:pt idx="18">
                  <c:v>15.576323987538942</c:v>
                </c:pt>
                <c:pt idx="19">
                  <c:v>16.32</c:v>
                </c:pt>
                <c:pt idx="20">
                  <c:v>18.846153846153847</c:v>
                </c:pt>
                <c:pt idx="21">
                  <c:v>15.265866209262436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'C.E. Hospitales'!$A$11</c:f>
              <c:strCache>
                <c:ptCount val="1"/>
                <c:pt idx="0">
                  <c:v>HJBA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'C.E. Hospitales'!$C$4:$X$4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'C.E. Hospitales'!$C$13:$X$13</c:f>
              <c:numCache>
                <c:ptCount val="22"/>
                <c:pt idx="0">
                  <c:v>7.589285714285714</c:v>
                </c:pt>
                <c:pt idx="1">
                  <c:v>7.112970711297071</c:v>
                </c:pt>
                <c:pt idx="2">
                  <c:v>10.824742268041238</c:v>
                </c:pt>
                <c:pt idx="3">
                  <c:v>8.733624454148472</c:v>
                </c:pt>
                <c:pt idx="4">
                  <c:v>4.697986577181208</c:v>
                </c:pt>
                <c:pt idx="5">
                  <c:v>8.823529411764707</c:v>
                </c:pt>
                <c:pt idx="6">
                  <c:v>9.313725490196079</c:v>
                </c:pt>
                <c:pt idx="7">
                  <c:v>11.377245508982035</c:v>
                </c:pt>
                <c:pt idx="8">
                  <c:v>12.5</c:v>
                </c:pt>
                <c:pt idx="9">
                  <c:v>15.300546448087431</c:v>
                </c:pt>
                <c:pt idx="10">
                  <c:v>10.619469026548673</c:v>
                </c:pt>
                <c:pt idx="11">
                  <c:v>5.970149253731344</c:v>
                </c:pt>
                <c:pt idx="12">
                  <c:v>11.061946902654867</c:v>
                </c:pt>
                <c:pt idx="13">
                  <c:v>12.631578947368421</c:v>
                </c:pt>
                <c:pt idx="14">
                  <c:v>10.891089108910892</c:v>
                </c:pt>
                <c:pt idx="15">
                  <c:v>12.149532710280374</c:v>
                </c:pt>
                <c:pt idx="16">
                  <c:v>11.39240506329114</c:v>
                </c:pt>
                <c:pt idx="17">
                  <c:v>7.826086956521739</c:v>
                </c:pt>
                <c:pt idx="18">
                  <c:v>13.145539906103286</c:v>
                </c:pt>
                <c:pt idx="19">
                  <c:v>14.673913043478262</c:v>
                </c:pt>
                <c:pt idx="20">
                  <c:v>12.435233160621761</c:v>
                </c:pt>
                <c:pt idx="21">
                  <c:v>10.526315789473685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'C.E. Hospitales'!$A$8</c:f>
              <c:strCache>
                <c:ptCount val="1"/>
                <c:pt idx="0">
                  <c:v>HNVV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'C.E. Hospitales'!$C$4:$X$4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'C.E. Hospitales'!$C$10:$X$10</c:f>
              <c:numCache>
                <c:ptCount val="22"/>
                <c:pt idx="0">
                  <c:v>5.681818181818182</c:v>
                </c:pt>
                <c:pt idx="1">
                  <c:v>15.315315315315315</c:v>
                </c:pt>
                <c:pt idx="2">
                  <c:v>21.153846153846153</c:v>
                </c:pt>
                <c:pt idx="3">
                  <c:v>31.007751937984494</c:v>
                </c:pt>
                <c:pt idx="4">
                  <c:v>32.18390804597701</c:v>
                </c:pt>
                <c:pt idx="5">
                  <c:v>17.253521126760564</c:v>
                </c:pt>
                <c:pt idx="6">
                  <c:v>38.421052631578945</c:v>
                </c:pt>
                <c:pt idx="7">
                  <c:v>36.25</c:v>
                </c:pt>
                <c:pt idx="8">
                  <c:v>32.394366197183096</c:v>
                </c:pt>
                <c:pt idx="9">
                  <c:v>21.524663677130047</c:v>
                </c:pt>
                <c:pt idx="10">
                  <c:v>33.333333333333336</c:v>
                </c:pt>
                <c:pt idx="11">
                  <c:v>33.333333333333336</c:v>
                </c:pt>
                <c:pt idx="12">
                  <c:v>36.52694610778443</c:v>
                </c:pt>
                <c:pt idx="13">
                  <c:v>21.348314606741575</c:v>
                </c:pt>
                <c:pt idx="14">
                  <c:v>19.444444444444443</c:v>
                </c:pt>
                <c:pt idx="15">
                  <c:v>37.80487804878049</c:v>
                </c:pt>
                <c:pt idx="16">
                  <c:v>41.35338345864662</c:v>
                </c:pt>
                <c:pt idx="17">
                  <c:v>14.107883817427386</c:v>
                </c:pt>
                <c:pt idx="18">
                  <c:v>28.395061728395063</c:v>
                </c:pt>
                <c:pt idx="19">
                  <c:v>39.333333333333336</c:v>
                </c:pt>
                <c:pt idx="20">
                  <c:v>37.89473684210526</c:v>
                </c:pt>
                <c:pt idx="21">
                  <c:v>44.1025641025641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'C.E. Hospitales'!$A$14</c:f>
              <c:strCache>
                <c:ptCount val="1"/>
                <c:pt idx="0">
                  <c:v>HRSP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'C.E. Hospitales'!$C$4:$X$4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'C.E. Hospitales'!$C$16:$T$16</c:f>
              <c:numCache>
                <c:ptCount val="18"/>
                <c:pt idx="0">
                  <c:v>12.096774193548388</c:v>
                </c:pt>
                <c:pt idx="1">
                  <c:v>7.741935483870968</c:v>
                </c:pt>
                <c:pt idx="2">
                  <c:v>9.223300970873787</c:v>
                </c:pt>
                <c:pt idx="3">
                  <c:v>8.741258741258742</c:v>
                </c:pt>
                <c:pt idx="4">
                  <c:v>16.33986928104575</c:v>
                </c:pt>
                <c:pt idx="5">
                  <c:v>9.051724137931034</c:v>
                </c:pt>
                <c:pt idx="6">
                  <c:v>9.6</c:v>
                </c:pt>
                <c:pt idx="7">
                  <c:v>10.045662100456621</c:v>
                </c:pt>
                <c:pt idx="8">
                  <c:v>16.577540106951872</c:v>
                </c:pt>
                <c:pt idx="9">
                  <c:v>11.705685618729097</c:v>
                </c:pt>
                <c:pt idx="10">
                  <c:v>12.727272727272727</c:v>
                </c:pt>
                <c:pt idx="11">
                  <c:v>10.884353741496598</c:v>
                </c:pt>
                <c:pt idx="12">
                  <c:v>12.540192926045016</c:v>
                </c:pt>
                <c:pt idx="13">
                  <c:v>12.063492063492063</c:v>
                </c:pt>
                <c:pt idx="14">
                  <c:v>11.11111111111111</c:v>
                </c:pt>
                <c:pt idx="15">
                  <c:v>10.497237569060774</c:v>
                </c:pt>
                <c:pt idx="16">
                  <c:v>9.803921568627452</c:v>
                </c:pt>
                <c:pt idx="17">
                  <c:v>15.286624203821656</c:v>
                </c:pt>
              </c:numCache>
            </c:numRef>
          </c:yVal>
          <c:smooth val="0"/>
        </c:ser>
        <c:axId val="46026105"/>
        <c:axId val="11581762"/>
      </c:scatterChart>
      <c:valAx>
        <c:axId val="46026105"/>
        <c:scaling>
          <c:orientation val="minMax"/>
          <c:max val="35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81762"/>
        <c:crossesAt val="0"/>
        <c:crossBetween val="midCat"/>
        <c:dispUnits/>
        <c:majorUnit val="1"/>
      </c:valAx>
      <c:valAx>
        <c:axId val="11581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Respiratorias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26105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235"/>
          <c:y val="0.2365"/>
          <c:w val="0.38025"/>
          <c:h val="0.07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de consultas en la guardia ambulatoria por patologías respiratorias. Efectores Municipales. Rosario. Año 2019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975"/>
          <c:w val="0.9195"/>
          <c:h val="0.7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Guardias!$A$5</c:f>
              <c:strCache>
                <c:ptCount val="1"/>
                <c:pt idx="0">
                  <c:v>HECA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Guardias!$C$4:$X$4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Guardias!$C$7:$X$7</c:f>
              <c:numCache>
                <c:ptCount val="22"/>
                <c:pt idx="0">
                  <c:v>1.0169491525423728</c:v>
                </c:pt>
                <c:pt idx="1">
                  <c:v>1.1450381679389312</c:v>
                </c:pt>
                <c:pt idx="2">
                  <c:v>0.5791505791505791</c:v>
                </c:pt>
                <c:pt idx="3">
                  <c:v>1.1406844106463878</c:v>
                </c:pt>
                <c:pt idx="4">
                  <c:v>0.984251968503937</c:v>
                </c:pt>
                <c:pt idx="5">
                  <c:v>1.596806387225549</c:v>
                </c:pt>
                <c:pt idx="6">
                  <c:v>0.6525285481239804</c:v>
                </c:pt>
                <c:pt idx="7">
                  <c:v>0.9174311926605505</c:v>
                </c:pt>
                <c:pt idx="8">
                  <c:v>1.7301038062283738</c:v>
                </c:pt>
                <c:pt idx="9">
                  <c:v>0.704225352112676</c:v>
                </c:pt>
                <c:pt idx="10">
                  <c:v>3.1496062992125986</c:v>
                </c:pt>
                <c:pt idx="11">
                  <c:v>1.7825311942959001</c:v>
                </c:pt>
                <c:pt idx="12">
                  <c:v>2.6132404181184667</c:v>
                </c:pt>
                <c:pt idx="13">
                  <c:v>2.5547445255474455</c:v>
                </c:pt>
                <c:pt idx="14">
                  <c:v>2.0442930153321974</c:v>
                </c:pt>
                <c:pt idx="15">
                  <c:v>0.8665511265164645</c:v>
                </c:pt>
                <c:pt idx="16">
                  <c:v>2.707275803722504</c:v>
                </c:pt>
                <c:pt idx="17">
                  <c:v>2.079722703639515</c:v>
                </c:pt>
                <c:pt idx="18">
                  <c:v>2.1630615640599</c:v>
                </c:pt>
                <c:pt idx="19">
                  <c:v>2.4013722126929675</c:v>
                </c:pt>
                <c:pt idx="20">
                  <c:v>1.0714285714285714</c:v>
                </c:pt>
                <c:pt idx="21">
                  <c:v>0.9868421052631579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Guardias!$A$8</c:f>
              <c:strCache>
                <c:ptCount val="1"/>
                <c:pt idx="0">
                  <c:v>HIC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Guardias!$C$4:$X$4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Guardias!$C$10:$X$10</c:f>
              <c:numCache>
                <c:ptCount val="22"/>
                <c:pt idx="0">
                  <c:v>7.667731629392971</c:v>
                </c:pt>
                <c:pt idx="1">
                  <c:v>9.380234505862646</c:v>
                </c:pt>
                <c:pt idx="2">
                  <c:v>8.839779005524862</c:v>
                </c:pt>
                <c:pt idx="3">
                  <c:v>9.026548672566372</c:v>
                </c:pt>
                <c:pt idx="4">
                  <c:v>6.627680311890838</c:v>
                </c:pt>
                <c:pt idx="5">
                  <c:v>7.387387387387387</c:v>
                </c:pt>
                <c:pt idx="6">
                  <c:v>12.376237623762377</c:v>
                </c:pt>
                <c:pt idx="7">
                  <c:v>9.433962264150944</c:v>
                </c:pt>
                <c:pt idx="8">
                  <c:v>10.945273631840797</c:v>
                </c:pt>
                <c:pt idx="9">
                  <c:v>13.343328335832084</c:v>
                </c:pt>
                <c:pt idx="10">
                  <c:v>16.69172932330827</c:v>
                </c:pt>
                <c:pt idx="11">
                  <c:v>16.666666666666668</c:v>
                </c:pt>
                <c:pt idx="12">
                  <c:v>19.107391910739192</c:v>
                </c:pt>
                <c:pt idx="13">
                  <c:v>22.827687776141385</c:v>
                </c:pt>
                <c:pt idx="14">
                  <c:v>21.465968586387433</c:v>
                </c:pt>
                <c:pt idx="15">
                  <c:v>17.575757575757574</c:v>
                </c:pt>
                <c:pt idx="16">
                  <c:v>15.522388059701493</c:v>
                </c:pt>
                <c:pt idx="17">
                  <c:v>10.961214165261383</c:v>
                </c:pt>
                <c:pt idx="18">
                  <c:v>11.967213114754099</c:v>
                </c:pt>
                <c:pt idx="19">
                  <c:v>12.43432574430823</c:v>
                </c:pt>
                <c:pt idx="20">
                  <c:v>13.829787234042554</c:v>
                </c:pt>
                <c:pt idx="21">
                  <c:v>7.82472613458529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Guardias!$A$14</c:f>
              <c:strCache>
                <c:ptCount val="1"/>
                <c:pt idx="0">
                  <c:v>HJBA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Guardias!$C$4:$X$4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Guardias!$C$16:$X$16</c:f>
              <c:numCache>
                <c:ptCount val="22"/>
                <c:pt idx="0">
                  <c:v>3.064516129032258</c:v>
                </c:pt>
                <c:pt idx="1">
                  <c:v>2.7444253859348198</c:v>
                </c:pt>
                <c:pt idx="2">
                  <c:v>3.5714285714285716</c:v>
                </c:pt>
                <c:pt idx="3">
                  <c:v>4.850746268656716</c:v>
                </c:pt>
                <c:pt idx="4">
                  <c:v>3.8626609442060085</c:v>
                </c:pt>
                <c:pt idx="5">
                  <c:v>3.9697542533081287</c:v>
                </c:pt>
                <c:pt idx="6">
                  <c:v>5.016722408026756</c:v>
                </c:pt>
                <c:pt idx="7">
                  <c:v>4</c:v>
                </c:pt>
                <c:pt idx="8">
                  <c:v>5.009633911368016</c:v>
                </c:pt>
                <c:pt idx="9">
                  <c:v>6.315789473684211</c:v>
                </c:pt>
                <c:pt idx="10">
                  <c:v>5.477031802120141</c:v>
                </c:pt>
                <c:pt idx="11">
                  <c:v>7.070707070707071</c:v>
                </c:pt>
                <c:pt idx="12">
                  <c:v>8.23327615780446</c:v>
                </c:pt>
                <c:pt idx="13">
                  <c:v>7.299270072992701</c:v>
                </c:pt>
                <c:pt idx="14">
                  <c:v>10.96345514950166</c:v>
                </c:pt>
                <c:pt idx="15">
                  <c:v>7.993474714518761</c:v>
                </c:pt>
                <c:pt idx="16">
                  <c:v>8.777969018932874</c:v>
                </c:pt>
                <c:pt idx="17">
                  <c:v>8.556149732620321</c:v>
                </c:pt>
                <c:pt idx="18">
                  <c:v>6.238532110091743</c:v>
                </c:pt>
                <c:pt idx="19">
                  <c:v>3.656307129798903</c:v>
                </c:pt>
                <c:pt idx="20">
                  <c:v>3.8596491228070176</c:v>
                </c:pt>
                <c:pt idx="21">
                  <c:v>5.025996533795494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Guardias!$A$11</c:f>
              <c:strCache>
                <c:ptCount val="1"/>
                <c:pt idx="0">
                  <c:v>HNVV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Guardias!$C$4:$X$4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Guardias!$C$13:$X$13</c:f>
              <c:numCache>
                <c:ptCount val="22"/>
                <c:pt idx="0">
                  <c:v>10.890302066772655</c:v>
                </c:pt>
                <c:pt idx="1">
                  <c:v>10</c:v>
                </c:pt>
                <c:pt idx="2">
                  <c:v>12.84259984338293</c:v>
                </c:pt>
                <c:pt idx="3">
                  <c:v>10.59245960502693</c:v>
                </c:pt>
                <c:pt idx="4">
                  <c:v>10.167992926613616</c:v>
                </c:pt>
                <c:pt idx="5">
                  <c:v>10.666666666666666</c:v>
                </c:pt>
                <c:pt idx="6">
                  <c:v>11.538461538461538</c:v>
                </c:pt>
                <c:pt idx="7">
                  <c:v>12.238325281803542</c:v>
                </c:pt>
                <c:pt idx="8">
                  <c:v>15.306915306915307</c:v>
                </c:pt>
                <c:pt idx="9">
                  <c:v>16.655100624566273</c:v>
                </c:pt>
                <c:pt idx="10">
                  <c:v>17.69573520050923</c:v>
                </c:pt>
                <c:pt idx="11">
                  <c:v>19.210371243370655</c:v>
                </c:pt>
                <c:pt idx="12">
                  <c:v>20.21339656194428</c:v>
                </c:pt>
                <c:pt idx="13">
                  <c:v>21.464646464646464</c:v>
                </c:pt>
                <c:pt idx="14">
                  <c:v>19.30628272251309</c:v>
                </c:pt>
                <c:pt idx="15">
                  <c:v>16.333333333333332</c:v>
                </c:pt>
                <c:pt idx="16">
                  <c:v>14.720314033366044</c:v>
                </c:pt>
                <c:pt idx="17">
                  <c:v>15.180265654648956</c:v>
                </c:pt>
                <c:pt idx="18">
                  <c:v>13.459801264679314</c:v>
                </c:pt>
                <c:pt idx="19">
                  <c:v>14.593698175787727</c:v>
                </c:pt>
                <c:pt idx="20">
                  <c:v>12.952060555088309</c:v>
                </c:pt>
                <c:pt idx="21">
                  <c:v>13.474640423921272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Guardias!$A$17</c:f>
              <c:strCache>
                <c:ptCount val="1"/>
                <c:pt idx="0">
                  <c:v>HRSP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Guardias!$C$4:$X$4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Guardias!$C$19:$X$19</c:f>
              <c:numCache>
                <c:ptCount val="22"/>
                <c:pt idx="0">
                  <c:v>6.392961876832844</c:v>
                </c:pt>
                <c:pt idx="1">
                  <c:v>7.054455445544554</c:v>
                </c:pt>
                <c:pt idx="2">
                  <c:v>6.654228855721393</c:v>
                </c:pt>
                <c:pt idx="3">
                  <c:v>7.215836526181354</c:v>
                </c:pt>
                <c:pt idx="4">
                  <c:v>6.003873466752744</c:v>
                </c:pt>
                <c:pt idx="5">
                  <c:v>6.636005256241787</c:v>
                </c:pt>
                <c:pt idx="6">
                  <c:v>6.713368359603035</c:v>
                </c:pt>
                <c:pt idx="7">
                  <c:v>7.8443483631871525</c:v>
                </c:pt>
                <c:pt idx="8">
                  <c:v>9.940119760479043</c:v>
                </c:pt>
                <c:pt idx="9">
                  <c:v>10.772357723577235</c:v>
                </c:pt>
                <c:pt idx="10">
                  <c:v>12.269938650306749</c:v>
                </c:pt>
                <c:pt idx="11">
                  <c:v>15.324165029469548</c:v>
                </c:pt>
                <c:pt idx="12">
                  <c:v>13.671497584541063</c:v>
                </c:pt>
                <c:pt idx="13">
                  <c:v>15.486961149547632</c:v>
                </c:pt>
                <c:pt idx="14">
                  <c:v>15.512333965844402</c:v>
                </c:pt>
                <c:pt idx="15">
                  <c:v>14.57096600107933</c:v>
                </c:pt>
                <c:pt idx="16">
                  <c:v>11.6729088639201</c:v>
                </c:pt>
                <c:pt idx="17">
                  <c:v>12.826747720364741</c:v>
                </c:pt>
                <c:pt idx="18">
                  <c:v>11.783854166666666</c:v>
                </c:pt>
                <c:pt idx="19">
                  <c:v>12.085996513654852</c:v>
                </c:pt>
                <c:pt idx="20">
                  <c:v>10.875787063537492</c:v>
                </c:pt>
                <c:pt idx="21">
                  <c:v>9.89888238424694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Guardias!$A$23</c:f>
              <c:strCache>
                <c:ptCount val="1"/>
                <c:pt idx="0">
                  <c:v>San Martin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Guardias!$C$4:$X$4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Guardias!$C$25:$X$25</c:f>
              <c:numCache>
                <c:ptCount val="22"/>
                <c:pt idx="0">
                  <c:v>6.481481481481482</c:v>
                </c:pt>
                <c:pt idx="1">
                  <c:v>6.738131699846861</c:v>
                </c:pt>
                <c:pt idx="2">
                  <c:v>7.151515151515151</c:v>
                </c:pt>
                <c:pt idx="3">
                  <c:v>7.325581395348837</c:v>
                </c:pt>
                <c:pt idx="4">
                  <c:v>6.186868686868687</c:v>
                </c:pt>
                <c:pt idx="5">
                  <c:v>6.823821339950372</c:v>
                </c:pt>
                <c:pt idx="6">
                  <c:v>6.172839506172839</c:v>
                </c:pt>
                <c:pt idx="7">
                  <c:v>8.202653799758746</c:v>
                </c:pt>
                <c:pt idx="8">
                  <c:v>8.204518430439952</c:v>
                </c:pt>
                <c:pt idx="9">
                  <c:v>8.095238095238095</c:v>
                </c:pt>
                <c:pt idx="10">
                  <c:v>10.215827338129497</c:v>
                </c:pt>
                <c:pt idx="11">
                  <c:v>12.518740629685157</c:v>
                </c:pt>
                <c:pt idx="12">
                  <c:v>14.986910994764397</c:v>
                </c:pt>
                <c:pt idx="13">
                  <c:v>13.179782469609725</c:v>
                </c:pt>
                <c:pt idx="14">
                  <c:v>12.881562881562882</c:v>
                </c:pt>
                <c:pt idx="15">
                  <c:v>11.164057181756297</c:v>
                </c:pt>
                <c:pt idx="16">
                  <c:v>12.647289866457188</c:v>
                </c:pt>
                <c:pt idx="17">
                  <c:v>10.596026490066226</c:v>
                </c:pt>
                <c:pt idx="18">
                  <c:v>11.446740858505564</c:v>
                </c:pt>
                <c:pt idx="19">
                  <c:v>12.326656394453005</c:v>
                </c:pt>
                <c:pt idx="20">
                  <c:v>10.597014925373134</c:v>
                </c:pt>
                <c:pt idx="21">
                  <c:v>8.011653313911143</c:v>
                </c:pt>
              </c:numCache>
            </c:numRef>
          </c:yVal>
          <c:smooth val="0"/>
        </c:ser>
        <c:axId val="37126995"/>
        <c:axId val="65707500"/>
      </c:scatterChart>
      <c:valAx>
        <c:axId val="37126995"/>
        <c:scaling>
          <c:orientation val="minMax"/>
          <c:max val="35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7500"/>
        <c:crossesAt val="0"/>
        <c:crossBetween val="midCat"/>
        <c:dispUnits/>
        <c:majorUnit val="1"/>
      </c:valAx>
      <c:valAx>
        <c:axId val="65707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Respiratorias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26995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85"/>
          <c:y val="0.223"/>
          <c:w val="0.42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de ingresos a internación por patologías respiratorias. Hospitales Municipales. Rosario. Año 2019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20875"/>
          <c:w val="0.91425"/>
          <c:h val="0.73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Internación!$A$5</c:f>
              <c:strCache>
                <c:ptCount val="1"/>
                <c:pt idx="0">
                  <c:v>HECA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Internación!$C$4:$X$4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Internación!$C$7:$X$7</c:f>
              <c:numCache>
                <c:ptCount val="22"/>
                <c:pt idx="0">
                  <c:v>0.746268656716418</c:v>
                </c:pt>
                <c:pt idx="1">
                  <c:v>1.5151515151515151</c:v>
                </c:pt>
                <c:pt idx="2">
                  <c:v>0.8620689655172413</c:v>
                </c:pt>
                <c:pt idx="3">
                  <c:v>0</c:v>
                </c:pt>
                <c:pt idx="4">
                  <c:v>1.7391304347826086</c:v>
                </c:pt>
                <c:pt idx="5">
                  <c:v>0</c:v>
                </c:pt>
                <c:pt idx="6">
                  <c:v>1.4184397163120568</c:v>
                </c:pt>
                <c:pt idx="7">
                  <c:v>0</c:v>
                </c:pt>
                <c:pt idx="8">
                  <c:v>0.9433962264150944</c:v>
                </c:pt>
                <c:pt idx="9">
                  <c:v>0.6896551724137931</c:v>
                </c:pt>
                <c:pt idx="10">
                  <c:v>1.910828025477707</c:v>
                </c:pt>
                <c:pt idx="11">
                  <c:v>1.8181818181818181</c:v>
                </c:pt>
                <c:pt idx="12">
                  <c:v>3.007518796992481</c:v>
                </c:pt>
                <c:pt idx="13">
                  <c:v>0</c:v>
                </c:pt>
                <c:pt idx="14">
                  <c:v>4.166666666666667</c:v>
                </c:pt>
                <c:pt idx="15">
                  <c:v>0.7142857142857143</c:v>
                </c:pt>
                <c:pt idx="16">
                  <c:v>3.676470588235294</c:v>
                </c:pt>
                <c:pt idx="17">
                  <c:v>1.5037593984962405</c:v>
                </c:pt>
                <c:pt idx="18">
                  <c:v>1.3986013986013985</c:v>
                </c:pt>
                <c:pt idx="19">
                  <c:v>0.7246376811594203</c:v>
                </c:pt>
                <c:pt idx="20">
                  <c:v>1.5384615384615385</c:v>
                </c:pt>
                <c:pt idx="21">
                  <c:v>2.2388059701492535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Internación!$A$8</c:f>
              <c:strCache>
                <c:ptCount val="1"/>
                <c:pt idx="0">
                  <c:v>HIC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Internación!$C$4:$X$4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Internación!$C$10:$X$10</c:f>
              <c:numCache>
                <c:ptCount val="22"/>
                <c:pt idx="0">
                  <c:v>8.771929824561404</c:v>
                </c:pt>
                <c:pt idx="1">
                  <c:v>11.764705882352942</c:v>
                </c:pt>
                <c:pt idx="2">
                  <c:v>13.131313131313131</c:v>
                </c:pt>
                <c:pt idx="3">
                  <c:v>12.598425196850394</c:v>
                </c:pt>
                <c:pt idx="4">
                  <c:v>11.403508771929825</c:v>
                </c:pt>
                <c:pt idx="5">
                  <c:v>10.434782608695652</c:v>
                </c:pt>
                <c:pt idx="6">
                  <c:v>12.962962962962964</c:v>
                </c:pt>
                <c:pt idx="7">
                  <c:v>5.357142857142857</c:v>
                </c:pt>
                <c:pt idx="8">
                  <c:v>10.476190476190476</c:v>
                </c:pt>
                <c:pt idx="9">
                  <c:v>12.67605633802817</c:v>
                </c:pt>
                <c:pt idx="10">
                  <c:v>14.285714285714286</c:v>
                </c:pt>
                <c:pt idx="11">
                  <c:v>16.176470588235293</c:v>
                </c:pt>
                <c:pt idx="12">
                  <c:v>21.13821138211382</c:v>
                </c:pt>
                <c:pt idx="13">
                  <c:v>21.05263157894737</c:v>
                </c:pt>
                <c:pt idx="14">
                  <c:v>19.727891156462587</c:v>
                </c:pt>
                <c:pt idx="15">
                  <c:v>22.058823529411764</c:v>
                </c:pt>
                <c:pt idx="16">
                  <c:v>18.666666666666668</c:v>
                </c:pt>
                <c:pt idx="17">
                  <c:v>9.448818897637794</c:v>
                </c:pt>
                <c:pt idx="18">
                  <c:v>12.612612612612613</c:v>
                </c:pt>
                <c:pt idx="19">
                  <c:v>14.782608695652174</c:v>
                </c:pt>
                <c:pt idx="20">
                  <c:v>14.960629921259843</c:v>
                </c:pt>
                <c:pt idx="21">
                  <c:v>10.81081081081081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Internación!$A$14</c:f>
              <c:strCache>
                <c:ptCount val="1"/>
                <c:pt idx="0">
                  <c:v>HJBA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Internación!$C$4:$X$4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Internación!$C$16:$X$16</c:f>
              <c:numCache>
                <c:ptCount val="22"/>
                <c:pt idx="0">
                  <c:v>12.857142857142858</c:v>
                </c:pt>
                <c:pt idx="1">
                  <c:v>5.2631578947368425</c:v>
                </c:pt>
                <c:pt idx="2">
                  <c:v>10.526315789473685</c:v>
                </c:pt>
                <c:pt idx="3">
                  <c:v>14.285714285714286</c:v>
                </c:pt>
                <c:pt idx="4">
                  <c:v>8.771929824561404</c:v>
                </c:pt>
                <c:pt idx="5">
                  <c:v>5.633802816901408</c:v>
                </c:pt>
                <c:pt idx="6">
                  <c:v>1.3888888888888888</c:v>
                </c:pt>
                <c:pt idx="7">
                  <c:v>2.898550724637681</c:v>
                </c:pt>
                <c:pt idx="8">
                  <c:v>3.5714285714285716</c:v>
                </c:pt>
                <c:pt idx="9">
                  <c:v>6.25</c:v>
                </c:pt>
                <c:pt idx="10">
                  <c:v>9.67741935483871</c:v>
                </c:pt>
                <c:pt idx="11">
                  <c:v>6.896551724137931</c:v>
                </c:pt>
                <c:pt idx="12">
                  <c:v>6.666666666666667</c:v>
                </c:pt>
                <c:pt idx="13">
                  <c:v>10</c:v>
                </c:pt>
                <c:pt idx="14">
                  <c:v>10</c:v>
                </c:pt>
                <c:pt idx="15">
                  <c:v>5.633802816901408</c:v>
                </c:pt>
                <c:pt idx="16">
                  <c:v>10.81081081081081</c:v>
                </c:pt>
                <c:pt idx="17">
                  <c:v>7.936507936507937</c:v>
                </c:pt>
                <c:pt idx="18">
                  <c:v>8.695652173913043</c:v>
                </c:pt>
                <c:pt idx="19">
                  <c:v>3.6363636363636362</c:v>
                </c:pt>
                <c:pt idx="20">
                  <c:v>4.838709677419355</c:v>
                </c:pt>
                <c:pt idx="21">
                  <c:v>8.928571428571429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Internación!$A$11</c:f>
              <c:strCache>
                <c:ptCount val="1"/>
                <c:pt idx="0">
                  <c:v>HNVV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Internación!$C$4:$X$4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Internación!$C$13:$X$13</c:f>
              <c:numCache>
                <c:ptCount val="22"/>
                <c:pt idx="0">
                  <c:v>11.851851851851851</c:v>
                </c:pt>
                <c:pt idx="1">
                  <c:v>9.090909090909092</c:v>
                </c:pt>
                <c:pt idx="2">
                  <c:v>19.402985074626866</c:v>
                </c:pt>
                <c:pt idx="3">
                  <c:v>13.445378151260504</c:v>
                </c:pt>
                <c:pt idx="4">
                  <c:v>8.088235294117647</c:v>
                </c:pt>
                <c:pt idx="5">
                  <c:v>10.169491525423728</c:v>
                </c:pt>
                <c:pt idx="6">
                  <c:v>11.03448275862069</c:v>
                </c:pt>
                <c:pt idx="7">
                  <c:v>14.728682170542635</c:v>
                </c:pt>
                <c:pt idx="8">
                  <c:v>26.923076923076923</c:v>
                </c:pt>
                <c:pt idx="9">
                  <c:v>31.333333333333332</c:v>
                </c:pt>
                <c:pt idx="10">
                  <c:v>36.144578313253014</c:v>
                </c:pt>
                <c:pt idx="11">
                  <c:v>39.61038961038961</c:v>
                </c:pt>
                <c:pt idx="12">
                  <c:v>38.732394366197184</c:v>
                </c:pt>
                <c:pt idx="13">
                  <c:v>50.96774193548387</c:v>
                </c:pt>
                <c:pt idx="14">
                  <c:v>48.63013698630137</c:v>
                </c:pt>
                <c:pt idx="15">
                  <c:v>42.281879194630875</c:v>
                </c:pt>
                <c:pt idx="16">
                  <c:v>35.483870967741936</c:v>
                </c:pt>
                <c:pt idx="17">
                  <c:v>26.428571428571427</c:v>
                </c:pt>
                <c:pt idx="18">
                  <c:v>30.87248322147651</c:v>
                </c:pt>
                <c:pt idx="19">
                  <c:v>28.057553956834532</c:v>
                </c:pt>
                <c:pt idx="20">
                  <c:v>26.548672566371682</c:v>
                </c:pt>
                <c:pt idx="21">
                  <c:v>19.58041958041958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Internación!$A$17</c:f>
              <c:strCache>
                <c:ptCount val="1"/>
                <c:pt idx="0">
                  <c:v>HRSP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Internación!$C$4:$X$4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xVal>
          <c:yVal>
            <c:numRef>
              <c:f>Internación!$C$19:$X$19</c:f>
              <c:numCache>
                <c:ptCount val="22"/>
                <c:pt idx="0">
                  <c:v>9.278350515463918</c:v>
                </c:pt>
                <c:pt idx="1">
                  <c:v>3.658536585365854</c:v>
                </c:pt>
                <c:pt idx="2">
                  <c:v>5.825242718446602</c:v>
                </c:pt>
                <c:pt idx="3">
                  <c:v>11.25</c:v>
                </c:pt>
                <c:pt idx="4">
                  <c:v>7.936507936507937</c:v>
                </c:pt>
                <c:pt idx="5">
                  <c:v>4</c:v>
                </c:pt>
                <c:pt idx="6">
                  <c:v>5.9523809523809526</c:v>
                </c:pt>
                <c:pt idx="7">
                  <c:v>9.23076923076923</c:v>
                </c:pt>
                <c:pt idx="8">
                  <c:v>16.176470588235293</c:v>
                </c:pt>
                <c:pt idx="9">
                  <c:v>13.978494623655914</c:v>
                </c:pt>
                <c:pt idx="10">
                  <c:v>19.26605504587156</c:v>
                </c:pt>
                <c:pt idx="11">
                  <c:v>21.05263157894737</c:v>
                </c:pt>
                <c:pt idx="12">
                  <c:v>31.73076923076923</c:v>
                </c:pt>
                <c:pt idx="13">
                  <c:v>20.652173913043477</c:v>
                </c:pt>
                <c:pt idx="14">
                  <c:v>16.049382716049383</c:v>
                </c:pt>
                <c:pt idx="15">
                  <c:v>28.31858407079646</c:v>
                </c:pt>
                <c:pt idx="16">
                  <c:v>21.21212121212121</c:v>
                </c:pt>
                <c:pt idx="17">
                  <c:v>14.563106796116505</c:v>
                </c:pt>
                <c:pt idx="18">
                  <c:v>14.864864864864865</c:v>
                </c:pt>
                <c:pt idx="19">
                  <c:v>18.055555555555557</c:v>
                </c:pt>
                <c:pt idx="20">
                  <c:v>15.873015873015873</c:v>
                </c:pt>
                <c:pt idx="21">
                  <c:v>11.363636363636363</c:v>
                </c:pt>
              </c:numCache>
            </c:numRef>
          </c:yVal>
          <c:smooth val="0"/>
        </c:ser>
        <c:axId val="54496589"/>
        <c:axId val="20707254"/>
      </c:scatterChart>
      <c:valAx>
        <c:axId val="54496589"/>
        <c:scaling>
          <c:orientation val="minMax"/>
          <c:max val="35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07254"/>
        <c:crossesAt val="0"/>
        <c:crossBetween val="midCat"/>
        <c:dispUnits/>
        <c:majorUnit val="1"/>
      </c:valAx>
      <c:valAx>
        <c:axId val="20707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Respiratorias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6589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98"/>
          <c:y val="0.25"/>
          <c:w val="0.45975"/>
          <c:h val="0.10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5</xdr:col>
      <xdr:colOff>457200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381000" y="133350"/>
        <a:ext cx="38862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0</xdr:row>
      <xdr:rowOff>123825</xdr:rowOff>
    </xdr:from>
    <xdr:to>
      <xdr:col>10</xdr:col>
      <xdr:colOff>609600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4362450" y="123825"/>
        <a:ext cx="38671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390525</xdr:colOff>
      <xdr:row>17</xdr:row>
      <xdr:rowOff>47625</xdr:rowOff>
    </xdr:from>
    <xdr:to>
      <xdr:col>5</xdr:col>
      <xdr:colOff>476250</xdr:colOff>
      <xdr:row>33</xdr:row>
      <xdr:rowOff>76200</xdr:rowOff>
    </xdr:to>
    <xdr:graphicFrame>
      <xdr:nvGraphicFramePr>
        <xdr:cNvPr id="3" name="Chart 3"/>
        <xdr:cNvGraphicFramePr/>
      </xdr:nvGraphicFramePr>
      <xdr:xfrm>
        <a:off x="390525" y="3286125"/>
        <a:ext cx="38957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552450</xdr:colOff>
      <xdr:row>17</xdr:row>
      <xdr:rowOff>38100</xdr:rowOff>
    </xdr:from>
    <xdr:to>
      <xdr:col>10</xdr:col>
      <xdr:colOff>619125</xdr:colOff>
      <xdr:row>33</xdr:row>
      <xdr:rowOff>85725</xdr:rowOff>
    </xdr:to>
    <xdr:graphicFrame>
      <xdr:nvGraphicFramePr>
        <xdr:cNvPr id="4" name="Chart 4"/>
        <xdr:cNvGraphicFramePr/>
      </xdr:nvGraphicFramePr>
      <xdr:xfrm>
        <a:off x="4362450" y="3276600"/>
        <a:ext cx="38766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zoomScale="80" zoomScaleNormal="8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0" sqref="A30"/>
    </sheetView>
  </sheetViews>
  <sheetFormatPr defaultColWidth="11.421875" defaultRowHeight="12.75"/>
  <cols>
    <col min="1" max="1" width="11.421875" style="1" customWidth="1"/>
    <col min="2" max="2" width="14.140625" style="1" customWidth="1"/>
    <col min="3" max="24" width="6.7109375" style="2" customWidth="1"/>
    <col min="25" max="25" width="7.7109375" style="2" customWidth="1"/>
    <col min="26" max="26" width="2.28125" style="1" customWidth="1"/>
    <col min="27" max="16384" width="11.421875" style="1" customWidth="1"/>
  </cols>
  <sheetData>
    <row r="1" ht="12.75">
      <c r="A1" s="3" t="s">
        <v>0</v>
      </c>
    </row>
    <row r="2" ht="12.75">
      <c r="A2" s="3" t="s">
        <v>1</v>
      </c>
    </row>
    <row r="3" spans="1:25" ht="12.75">
      <c r="A3" s="37" t="s">
        <v>2</v>
      </c>
      <c r="B3" s="37"/>
      <c r="C3" s="38" t="s">
        <v>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0"/>
      <c r="Y3" s="37" t="s">
        <v>4</v>
      </c>
    </row>
    <row r="4" spans="1:25" ht="12.75">
      <c r="A4" s="37"/>
      <c r="B4" s="37"/>
      <c r="C4" s="4">
        <v>14</v>
      </c>
      <c r="D4" s="4">
        <v>15</v>
      </c>
      <c r="E4" s="4">
        <v>16</v>
      </c>
      <c r="F4" s="4">
        <v>17</v>
      </c>
      <c r="G4" s="4">
        <v>18</v>
      </c>
      <c r="H4" s="4">
        <v>19</v>
      </c>
      <c r="I4" s="4">
        <v>20</v>
      </c>
      <c r="J4" s="4">
        <v>21</v>
      </c>
      <c r="K4" s="4">
        <v>22</v>
      </c>
      <c r="L4" s="4">
        <v>23</v>
      </c>
      <c r="M4" s="4">
        <v>24</v>
      </c>
      <c r="N4" s="4">
        <v>25</v>
      </c>
      <c r="O4" s="4">
        <v>26</v>
      </c>
      <c r="P4" s="4">
        <v>27</v>
      </c>
      <c r="Q4" s="4">
        <v>28</v>
      </c>
      <c r="R4" s="4">
        <v>29</v>
      </c>
      <c r="S4" s="4">
        <v>30</v>
      </c>
      <c r="T4" s="4">
        <v>31</v>
      </c>
      <c r="U4" s="4">
        <v>32</v>
      </c>
      <c r="V4" s="4">
        <v>33</v>
      </c>
      <c r="W4" s="4">
        <v>34</v>
      </c>
      <c r="X4" s="4">
        <v>35</v>
      </c>
      <c r="Y4" s="37"/>
    </row>
    <row r="5" spans="1:25" ht="12.75">
      <c r="A5" s="5" t="s">
        <v>5</v>
      </c>
      <c r="B5" s="6" t="s">
        <v>4</v>
      </c>
      <c r="C5" s="7">
        <v>96</v>
      </c>
      <c r="D5" s="7">
        <v>100</v>
      </c>
      <c r="E5" s="7">
        <v>50</v>
      </c>
      <c r="F5" s="7">
        <v>109</v>
      </c>
      <c r="G5" s="7">
        <v>69</v>
      </c>
      <c r="H5" s="7">
        <v>84</v>
      </c>
      <c r="I5" s="7">
        <v>65</v>
      </c>
      <c r="J5" s="7">
        <v>105</v>
      </c>
      <c r="K5" s="7">
        <v>84</v>
      </c>
      <c r="L5" s="7">
        <v>98</v>
      </c>
      <c r="M5" s="7">
        <v>108</v>
      </c>
      <c r="N5" s="7">
        <v>74</v>
      </c>
      <c r="O5" s="7">
        <v>116</v>
      </c>
      <c r="P5" s="7">
        <v>105</v>
      </c>
      <c r="Q5" s="7">
        <v>54</v>
      </c>
      <c r="R5" s="7">
        <v>111</v>
      </c>
      <c r="S5" s="7">
        <v>81</v>
      </c>
      <c r="T5" s="7">
        <v>93</v>
      </c>
      <c r="U5" s="7">
        <v>60</v>
      </c>
      <c r="V5" s="7">
        <v>52</v>
      </c>
      <c r="W5" s="7">
        <v>61</v>
      </c>
      <c r="X5" s="7">
        <v>83</v>
      </c>
      <c r="Y5" s="8">
        <f>SUM(C5:X5)</f>
        <v>1858</v>
      </c>
    </row>
    <row r="6" spans="1:25" ht="12.75">
      <c r="A6" s="9"/>
      <c r="B6" s="10" t="s">
        <v>6</v>
      </c>
      <c r="C6" s="11">
        <v>3</v>
      </c>
      <c r="D6" s="11">
        <v>9</v>
      </c>
      <c r="E6" s="11">
        <v>7</v>
      </c>
      <c r="F6" s="11">
        <v>8</v>
      </c>
      <c r="G6" s="11">
        <v>2</v>
      </c>
      <c r="H6" s="11">
        <v>4</v>
      </c>
      <c r="I6" s="11">
        <v>1</v>
      </c>
      <c r="J6" s="11">
        <v>6</v>
      </c>
      <c r="K6" s="11">
        <v>8</v>
      </c>
      <c r="L6" s="11">
        <v>8</v>
      </c>
      <c r="M6" s="11">
        <v>5</v>
      </c>
      <c r="N6" s="11">
        <v>9</v>
      </c>
      <c r="O6" s="11">
        <v>10</v>
      </c>
      <c r="P6" s="11">
        <v>11</v>
      </c>
      <c r="Q6" s="11">
        <v>2</v>
      </c>
      <c r="R6" s="11">
        <v>8</v>
      </c>
      <c r="S6" s="11">
        <v>10</v>
      </c>
      <c r="T6" s="11">
        <v>6</v>
      </c>
      <c r="U6" s="11">
        <v>9</v>
      </c>
      <c r="V6" s="11">
        <v>14</v>
      </c>
      <c r="W6" s="11">
        <v>4</v>
      </c>
      <c r="X6" s="11">
        <v>9</v>
      </c>
      <c r="Y6" s="12">
        <f>SUM(C6:X6)</f>
        <v>153</v>
      </c>
    </row>
    <row r="7" spans="1:25" ht="12.75">
      <c r="A7" s="13"/>
      <c r="B7" s="14" t="s">
        <v>7</v>
      </c>
      <c r="C7" s="15">
        <f aca="true" t="shared" si="0" ref="C7:H7">C6*100/C5</f>
        <v>3.125</v>
      </c>
      <c r="D7" s="15">
        <f t="shared" si="0"/>
        <v>9</v>
      </c>
      <c r="E7" s="15">
        <f t="shared" si="0"/>
        <v>14</v>
      </c>
      <c r="F7" s="15">
        <f t="shared" si="0"/>
        <v>7.339449541284404</v>
      </c>
      <c r="G7" s="15">
        <f t="shared" si="0"/>
        <v>2.898550724637681</v>
      </c>
      <c r="H7" s="15">
        <f t="shared" si="0"/>
        <v>4.761904761904762</v>
      </c>
      <c r="I7" s="15">
        <f aca="true" t="shared" si="1" ref="I7:O7">I6*100/I5</f>
        <v>1.5384615384615385</v>
      </c>
      <c r="J7" s="15">
        <f t="shared" si="1"/>
        <v>5.714285714285714</v>
      </c>
      <c r="K7" s="15">
        <f t="shared" si="1"/>
        <v>9.523809523809524</v>
      </c>
      <c r="L7" s="15">
        <f t="shared" si="1"/>
        <v>8.16326530612245</v>
      </c>
      <c r="M7" s="15">
        <f t="shared" si="1"/>
        <v>4.62962962962963</v>
      </c>
      <c r="N7" s="15">
        <f t="shared" si="1"/>
        <v>12.162162162162161</v>
      </c>
      <c r="O7" s="15">
        <f t="shared" si="1"/>
        <v>8.620689655172415</v>
      </c>
      <c r="P7" s="15">
        <f aca="true" t="shared" si="2" ref="P7:Y7">P6*100/P5</f>
        <v>10.476190476190476</v>
      </c>
      <c r="Q7" s="15">
        <f t="shared" si="2"/>
        <v>3.7037037037037037</v>
      </c>
      <c r="R7" s="15">
        <f t="shared" si="2"/>
        <v>7.207207207207207</v>
      </c>
      <c r="S7" s="15">
        <f t="shared" si="2"/>
        <v>12.345679012345679</v>
      </c>
      <c r="T7" s="15">
        <f t="shared" si="2"/>
        <v>6.451612903225806</v>
      </c>
      <c r="U7" s="15">
        <f>U6*100/U5</f>
        <v>15</v>
      </c>
      <c r="V7" s="15">
        <f>V6*100/V5</f>
        <v>26.923076923076923</v>
      </c>
      <c r="W7" s="15">
        <f>W6*100/W5</f>
        <v>6.557377049180328</v>
      </c>
      <c r="X7" s="15">
        <f t="shared" si="2"/>
        <v>10.843373493975903</v>
      </c>
      <c r="Y7" s="16">
        <f t="shared" si="2"/>
        <v>8.234660925726589</v>
      </c>
    </row>
    <row r="8" spans="1:25" ht="12.75">
      <c r="A8" s="9" t="s">
        <v>8</v>
      </c>
      <c r="B8" s="17" t="s">
        <v>4</v>
      </c>
      <c r="C8" s="18">
        <v>1354</v>
      </c>
      <c r="D8" s="18">
        <v>1385</v>
      </c>
      <c r="E8" s="18">
        <v>944</v>
      </c>
      <c r="F8" s="18">
        <v>1752</v>
      </c>
      <c r="G8" s="18">
        <v>1129</v>
      </c>
      <c r="H8" s="18">
        <v>1913</v>
      </c>
      <c r="I8" s="18">
        <v>1796</v>
      </c>
      <c r="J8" s="18">
        <v>1824</v>
      </c>
      <c r="K8" s="18">
        <v>1460</v>
      </c>
      <c r="L8" s="18">
        <v>2065</v>
      </c>
      <c r="M8" s="18">
        <v>2037</v>
      </c>
      <c r="N8" s="18">
        <v>1275</v>
      </c>
      <c r="O8" s="18">
        <v>2098</v>
      </c>
      <c r="P8" s="18">
        <v>2098</v>
      </c>
      <c r="Q8" s="18">
        <v>1091</v>
      </c>
      <c r="R8" s="18">
        <v>1415</v>
      </c>
      <c r="S8" s="18">
        <v>1444</v>
      </c>
      <c r="T8" s="18">
        <v>1646</v>
      </c>
      <c r="U8" s="18">
        <v>1684</v>
      </c>
      <c r="V8" s="18">
        <v>1496</v>
      </c>
      <c r="W8" s="18">
        <v>1368</v>
      </c>
      <c r="X8" s="18">
        <v>1699</v>
      </c>
      <c r="Y8" s="19">
        <f>SUM(C8:X8)</f>
        <v>34973</v>
      </c>
    </row>
    <row r="9" spans="1:25" ht="12.75">
      <c r="A9" s="9"/>
      <c r="B9" s="10" t="s">
        <v>6</v>
      </c>
      <c r="C9" s="11">
        <v>117</v>
      </c>
      <c r="D9" s="11">
        <v>112</v>
      </c>
      <c r="E9" s="11">
        <v>66</v>
      </c>
      <c r="F9" s="11">
        <v>118</v>
      </c>
      <c r="G9" s="11">
        <v>82</v>
      </c>
      <c r="H9" s="11">
        <v>118</v>
      </c>
      <c r="I9" s="11">
        <v>161</v>
      </c>
      <c r="J9" s="11">
        <v>161</v>
      </c>
      <c r="K9" s="11">
        <v>159</v>
      </c>
      <c r="L9" s="11">
        <v>234</v>
      </c>
      <c r="M9" s="11">
        <v>272</v>
      </c>
      <c r="N9" s="11">
        <v>201</v>
      </c>
      <c r="O9" s="11">
        <v>310</v>
      </c>
      <c r="P9" s="11">
        <v>363</v>
      </c>
      <c r="Q9" s="11">
        <v>213</v>
      </c>
      <c r="R9" s="11">
        <v>251</v>
      </c>
      <c r="S9" s="11">
        <v>192</v>
      </c>
      <c r="T9" s="11">
        <v>196</v>
      </c>
      <c r="U9" s="11">
        <v>196</v>
      </c>
      <c r="V9" s="11">
        <v>201</v>
      </c>
      <c r="W9" s="11">
        <v>165</v>
      </c>
      <c r="X9" s="11">
        <v>181</v>
      </c>
      <c r="Y9" s="12">
        <f>SUM(C9:X9)</f>
        <v>4069</v>
      </c>
    </row>
    <row r="10" spans="1:25" ht="12.75">
      <c r="A10" s="13"/>
      <c r="B10" s="14" t="s">
        <v>7</v>
      </c>
      <c r="C10" s="15">
        <f aca="true" t="shared" si="3" ref="C10:Y10">C9*100/C8</f>
        <v>8.641063515509602</v>
      </c>
      <c r="D10" s="15">
        <f t="shared" si="3"/>
        <v>8.086642599277978</v>
      </c>
      <c r="E10" s="15">
        <f t="shared" si="3"/>
        <v>6.991525423728813</v>
      </c>
      <c r="F10" s="15">
        <f t="shared" si="3"/>
        <v>6.735159817351598</v>
      </c>
      <c r="G10" s="15">
        <f t="shared" si="3"/>
        <v>7.263064658990257</v>
      </c>
      <c r="H10" s="15">
        <f t="shared" si="3"/>
        <v>6.1683220073183485</v>
      </c>
      <c r="I10" s="15">
        <f t="shared" si="3"/>
        <v>8.964365256124722</v>
      </c>
      <c r="J10" s="15">
        <f t="shared" si="3"/>
        <v>8.826754385964913</v>
      </c>
      <c r="K10" s="15">
        <f t="shared" si="3"/>
        <v>10.89041095890411</v>
      </c>
      <c r="L10" s="15">
        <f t="shared" si="3"/>
        <v>11.331719128329297</v>
      </c>
      <c r="M10" s="15">
        <f t="shared" si="3"/>
        <v>13.352970054000982</v>
      </c>
      <c r="N10" s="15">
        <f>N9*100/N8</f>
        <v>15.764705882352942</v>
      </c>
      <c r="O10" s="15">
        <f t="shared" si="3"/>
        <v>14.775977121067683</v>
      </c>
      <c r="P10" s="15">
        <f t="shared" si="3"/>
        <v>17.302192564346996</v>
      </c>
      <c r="Q10" s="15">
        <f aca="true" t="shared" si="4" ref="Q10:X10">Q9*100/Q8</f>
        <v>19.523373052245645</v>
      </c>
      <c r="R10" s="15">
        <f t="shared" si="4"/>
        <v>17.738515901060072</v>
      </c>
      <c r="S10" s="15">
        <f t="shared" si="4"/>
        <v>13.296398891966758</v>
      </c>
      <c r="T10" s="15">
        <f t="shared" si="4"/>
        <v>11.907654921020656</v>
      </c>
      <c r="U10" s="15">
        <f t="shared" si="4"/>
        <v>11.63895486935867</v>
      </c>
      <c r="V10" s="15">
        <f t="shared" si="4"/>
        <v>13.435828877005347</v>
      </c>
      <c r="W10" s="15">
        <f t="shared" si="4"/>
        <v>12.06140350877193</v>
      </c>
      <c r="X10" s="15">
        <f t="shared" si="4"/>
        <v>10.653325485579753</v>
      </c>
      <c r="Y10" s="16">
        <f t="shared" si="3"/>
        <v>11.634689617705087</v>
      </c>
    </row>
    <row r="11" spans="1:25" ht="12.75">
      <c r="A11" s="9" t="s">
        <v>9</v>
      </c>
      <c r="B11" s="17" t="s">
        <v>4</v>
      </c>
      <c r="C11" s="18">
        <v>1369</v>
      </c>
      <c r="D11" s="18">
        <v>1683</v>
      </c>
      <c r="E11" s="18">
        <v>826</v>
      </c>
      <c r="F11" s="18">
        <v>1630</v>
      </c>
      <c r="G11" s="18">
        <v>1194</v>
      </c>
      <c r="H11" s="18">
        <v>1752</v>
      </c>
      <c r="I11" s="18">
        <v>1592</v>
      </c>
      <c r="J11" s="18">
        <v>1652</v>
      </c>
      <c r="K11" s="18">
        <v>1515</v>
      </c>
      <c r="L11" s="18">
        <v>1852</v>
      </c>
      <c r="M11" s="18">
        <v>1918</v>
      </c>
      <c r="N11" s="18">
        <v>1204</v>
      </c>
      <c r="O11" s="18">
        <v>1980</v>
      </c>
      <c r="P11" s="18">
        <v>1914</v>
      </c>
      <c r="Q11" s="18">
        <v>1177</v>
      </c>
      <c r="R11" s="18">
        <v>1672</v>
      </c>
      <c r="S11" s="18">
        <v>1564</v>
      </c>
      <c r="T11" s="18">
        <v>1773</v>
      </c>
      <c r="U11" s="18">
        <v>1783</v>
      </c>
      <c r="V11" s="18">
        <v>1759</v>
      </c>
      <c r="W11" s="18">
        <v>1549</v>
      </c>
      <c r="X11" s="18">
        <v>1780</v>
      </c>
      <c r="Y11" s="19">
        <f>SUM(C11:X11)</f>
        <v>35138</v>
      </c>
    </row>
    <row r="12" spans="1:25" ht="12.75">
      <c r="A12" s="9"/>
      <c r="B12" s="10" t="s">
        <v>6</v>
      </c>
      <c r="C12" s="11">
        <v>93</v>
      </c>
      <c r="D12" s="11">
        <v>114</v>
      </c>
      <c r="E12" s="11">
        <v>52</v>
      </c>
      <c r="F12" s="11">
        <v>107</v>
      </c>
      <c r="G12" s="11">
        <v>72</v>
      </c>
      <c r="H12" s="11">
        <v>104</v>
      </c>
      <c r="I12" s="11">
        <v>123</v>
      </c>
      <c r="J12" s="11">
        <v>116</v>
      </c>
      <c r="K12" s="11">
        <v>134</v>
      </c>
      <c r="L12" s="11">
        <v>179</v>
      </c>
      <c r="M12" s="11">
        <v>182</v>
      </c>
      <c r="N12" s="11">
        <v>197</v>
      </c>
      <c r="O12" s="11">
        <v>325</v>
      </c>
      <c r="P12" s="11">
        <v>284</v>
      </c>
      <c r="Q12" s="11">
        <v>174</v>
      </c>
      <c r="R12" s="11">
        <v>228</v>
      </c>
      <c r="S12" s="11">
        <v>146</v>
      </c>
      <c r="T12" s="11">
        <v>200</v>
      </c>
      <c r="U12" s="11">
        <v>195</v>
      </c>
      <c r="V12" s="11">
        <v>189</v>
      </c>
      <c r="W12" s="11">
        <v>155</v>
      </c>
      <c r="X12" s="11">
        <v>154</v>
      </c>
      <c r="Y12" s="12">
        <f>SUM(C12:X12)</f>
        <v>3523</v>
      </c>
    </row>
    <row r="13" spans="1:25" ht="12.75">
      <c r="A13" s="13"/>
      <c r="B13" s="14" t="s">
        <v>7</v>
      </c>
      <c r="C13" s="15">
        <f aca="true" t="shared" si="5" ref="C13:Y13">C12*100/C11</f>
        <v>6.7932797662527395</v>
      </c>
      <c r="D13" s="15">
        <f t="shared" si="5"/>
        <v>6.7736185383244205</v>
      </c>
      <c r="E13" s="15">
        <f t="shared" si="5"/>
        <v>6.295399515738499</v>
      </c>
      <c r="F13" s="15">
        <f t="shared" si="5"/>
        <v>6.564417177914111</v>
      </c>
      <c r="G13" s="15">
        <f t="shared" si="5"/>
        <v>6.030150753768845</v>
      </c>
      <c r="H13" s="15">
        <f t="shared" si="5"/>
        <v>5.936073059360731</v>
      </c>
      <c r="I13" s="15">
        <f>I12*100/I11</f>
        <v>7.726130653266332</v>
      </c>
      <c r="J13" s="15">
        <f t="shared" si="5"/>
        <v>7.021791767554479</v>
      </c>
      <c r="K13" s="15">
        <f t="shared" si="5"/>
        <v>8.844884488448844</v>
      </c>
      <c r="L13" s="15">
        <f t="shared" si="5"/>
        <v>9.665226781857452</v>
      </c>
      <c r="M13" s="15">
        <f t="shared" si="5"/>
        <v>9.489051094890511</v>
      </c>
      <c r="N13" s="15">
        <f t="shared" si="5"/>
        <v>16.362126245847175</v>
      </c>
      <c r="O13" s="15">
        <f t="shared" si="5"/>
        <v>16.414141414141415</v>
      </c>
      <c r="P13" s="15">
        <f aca="true" t="shared" si="6" ref="P13:X13">P12*100/P11</f>
        <v>14.8380355276907</v>
      </c>
      <c r="Q13" s="15">
        <f t="shared" si="6"/>
        <v>14.783347493627867</v>
      </c>
      <c r="R13" s="15">
        <f t="shared" si="6"/>
        <v>13.636363636363637</v>
      </c>
      <c r="S13" s="15">
        <f t="shared" si="6"/>
        <v>9.335038363171355</v>
      </c>
      <c r="T13" s="15">
        <f t="shared" si="6"/>
        <v>11.280315848843768</v>
      </c>
      <c r="U13" s="15">
        <f>U12*100/U11</f>
        <v>10.936623667975322</v>
      </c>
      <c r="V13" s="15">
        <f>V12*100/V11</f>
        <v>10.744741330301308</v>
      </c>
      <c r="W13" s="15">
        <f>W12*100/W11</f>
        <v>10.00645577792124</v>
      </c>
      <c r="X13" s="15">
        <f t="shared" si="6"/>
        <v>8.651685393258427</v>
      </c>
      <c r="Y13" s="16">
        <f t="shared" si="5"/>
        <v>10.026182480505435</v>
      </c>
    </row>
    <row r="14" spans="1:25" ht="12.75">
      <c r="A14" s="9" t="s">
        <v>10</v>
      </c>
      <c r="B14" s="17" t="s">
        <v>4</v>
      </c>
      <c r="C14" s="18">
        <v>2053</v>
      </c>
      <c r="D14" s="18">
        <v>2412</v>
      </c>
      <c r="E14" s="18">
        <v>1503</v>
      </c>
      <c r="F14" s="18">
        <v>2467</v>
      </c>
      <c r="G14" s="18">
        <v>1714</v>
      </c>
      <c r="H14" s="18">
        <v>2535</v>
      </c>
      <c r="I14" s="18">
        <v>2664</v>
      </c>
      <c r="J14" s="18">
        <v>2710</v>
      </c>
      <c r="K14" s="18">
        <v>2481</v>
      </c>
      <c r="L14" s="18">
        <v>3174</v>
      </c>
      <c r="M14" s="18">
        <v>3331</v>
      </c>
      <c r="N14" s="18">
        <v>1930</v>
      </c>
      <c r="O14" s="18">
        <v>3185</v>
      </c>
      <c r="P14" s="18">
        <v>2992</v>
      </c>
      <c r="Q14" s="18">
        <v>1648</v>
      </c>
      <c r="R14" s="18">
        <v>2383</v>
      </c>
      <c r="S14" s="18">
        <v>2293</v>
      </c>
      <c r="T14" s="18">
        <v>2897</v>
      </c>
      <c r="U14" s="18">
        <v>2796</v>
      </c>
      <c r="V14" s="18">
        <v>2773</v>
      </c>
      <c r="W14" s="18">
        <v>2045</v>
      </c>
      <c r="X14" s="18">
        <v>2559</v>
      </c>
      <c r="Y14" s="19">
        <f>SUM(C14:X14)</f>
        <v>54545</v>
      </c>
    </row>
    <row r="15" spans="1:25" ht="12.75">
      <c r="A15" s="9"/>
      <c r="B15" s="10" t="s">
        <v>6</v>
      </c>
      <c r="C15" s="11">
        <v>182</v>
      </c>
      <c r="D15" s="11">
        <v>205</v>
      </c>
      <c r="E15" s="11">
        <v>135</v>
      </c>
      <c r="F15" s="11">
        <v>221</v>
      </c>
      <c r="G15" s="11">
        <v>150</v>
      </c>
      <c r="H15" s="11">
        <v>223</v>
      </c>
      <c r="I15" s="11">
        <v>237</v>
      </c>
      <c r="J15" s="11">
        <v>327</v>
      </c>
      <c r="K15" s="11">
        <v>326</v>
      </c>
      <c r="L15" s="11">
        <v>406</v>
      </c>
      <c r="M15" s="11">
        <v>552</v>
      </c>
      <c r="N15" s="11">
        <v>360</v>
      </c>
      <c r="O15" s="11">
        <v>547</v>
      </c>
      <c r="P15" s="11">
        <v>584</v>
      </c>
      <c r="Q15" s="11">
        <v>331</v>
      </c>
      <c r="R15" s="11">
        <v>475</v>
      </c>
      <c r="S15" s="11">
        <v>373</v>
      </c>
      <c r="T15" s="11">
        <v>427</v>
      </c>
      <c r="U15" s="11">
        <v>406</v>
      </c>
      <c r="V15" s="11">
        <v>431</v>
      </c>
      <c r="W15" s="11">
        <v>358</v>
      </c>
      <c r="X15" s="11">
        <v>405</v>
      </c>
      <c r="Y15" s="12">
        <f>SUM(C15:X15)</f>
        <v>7661</v>
      </c>
    </row>
    <row r="16" spans="1:25" ht="12.75">
      <c r="A16" s="13"/>
      <c r="B16" s="14" t="s">
        <v>7</v>
      </c>
      <c r="C16" s="15">
        <f aca="true" t="shared" si="7" ref="C16:Y16">C15*100/C14</f>
        <v>8.865075499269363</v>
      </c>
      <c r="D16" s="15">
        <f t="shared" si="7"/>
        <v>8.499170812603648</v>
      </c>
      <c r="E16" s="15">
        <f t="shared" si="7"/>
        <v>8.982035928143713</v>
      </c>
      <c r="F16" s="15">
        <f t="shared" si="7"/>
        <v>8.958248885285773</v>
      </c>
      <c r="G16" s="15">
        <f t="shared" si="7"/>
        <v>8.751458576429405</v>
      </c>
      <c r="H16" s="15">
        <f t="shared" si="7"/>
        <v>8.796844181459566</v>
      </c>
      <c r="I16" s="15">
        <f t="shared" si="7"/>
        <v>8.896396396396396</v>
      </c>
      <c r="J16" s="15">
        <f t="shared" si="7"/>
        <v>12.066420664206642</v>
      </c>
      <c r="K16" s="15">
        <f t="shared" si="7"/>
        <v>13.139862958484482</v>
      </c>
      <c r="L16" s="15">
        <f t="shared" si="7"/>
        <v>12.791430371770636</v>
      </c>
      <c r="M16" s="15">
        <f t="shared" si="7"/>
        <v>16.57160012008406</v>
      </c>
      <c r="N16" s="15">
        <f t="shared" si="7"/>
        <v>18.65284974093264</v>
      </c>
      <c r="O16" s="15">
        <f t="shared" si="7"/>
        <v>17.17425431711146</v>
      </c>
      <c r="P16" s="15">
        <f t="shared" si="7"/>
        <v>19.518716577540108</v>
      </c>
      <c r="Q16" s="15">
        <f aca="true" t="shared" si="8" ref="Q16:X16">Q15*100/Q14</f>
        <v>20.08495145631068</v>
      </c>
      <c r="R16" s="15">
        <f t="shared" si="8"/>
        <v>19.932857742341586</v>
      </c>
      <c r="S16" s="15">
        <f t="shared" si="8"/>
        <v>16.266899258613172</v>
      </c>
      <c r="T16" s="15">
        <f t="shared" si="8"/>
        <v>14.739385571280636</v>
      </c>
      <c r="U16" s="15">
        <f t="shared" si="8"/>
        <v>14.52074391988555</v>
      </c>
      <c r="V16" s="15">
        <f t="shared" si="8"/>
        <v>15.542733501622791</v>
      </c>
      <c r="W16" s="15">
        <f t="shared" si="8"/>
        <v>17.506112469437653</v>
      </c>
      <c r="X16" s="15">
        <f t="shared" si="8"/>
        <v>15.826494724501758</v>
      </c>
      <c r="Y16" s="16">
        <f t="shared" si="7"/>
        <v>14.04528371069759</v>
      </c>
    </row>
    <row r="17" spans="1:25" ht="12.75">
      <c r="A17" s="9" t="s">
        <v>11</v>
      </c>
      <c r="B17" s="17" t="s">
        <v>4</v>
      </c>
      <c r="C17" s="18">
        <v>1899</v>
      </c>
      <c r="D17" s="18">
        <v>2320</v>
      </c>
      <c r="E17" s="18">
        <v>1226</v>
      </c>
      <c r="F17" s="18">
        <v>2235</v>
      </c>
      <c r="G17" s="18">
        <v>1615</v>
      </c>
      <c r="H17" s="18">
        <v>2347</v>
      </c>
      <c r="I17" s="18">
        <v>2406</v>
      </c>
      <c r="J17" s="18">
        <v>2299</v>
      </c>
      <c r="K17" s="18">
        <v>1883</v>
      </c>
      <c r="L17" s="18">
        <v>2410</v>
      </c>
      <c r="M17" s="18">
        <v>2612</v>
      </c>
      <c r="N17" s="18">
        <v>1627</v>
      </c>
      <c r="O17" s="18">
        <v>2507</v>
      </c>
      <c r="P17" s="18">
        <v>2451</v>
      </c>
      <c r="Q17" s="18">
        <v>1503</v>
      </c>
      <c r="R17" s="18">
        <v>1834</v>
      </c>
      <c r="S17" s="18">
        <v>2147</v>
      </c>
      <c r="T17" s="18">
        <v>2108</v>
      </c>
      <c r="U17" s="18">
        <v>1995</v>
      </c>
      <c r="V17" s="18">
        <v>2014</v>
      </c>
      <c r="W17" s="18">
        <v>1842</v>
      </c>
      <c r="X17" s="18">
        <v>1897</v>
      </c>
      <c r="Y17" s="19">
        <f>SUM(C17:X17)</f>
        <v>45177</v>
      </c>
    </row>
    <row r="18" spans="1:25" ht="12.75">
      <c r="A18" s="9"/>
      <c r="B18" s="10" t="s">
        <v>6</v>
      </c>
      <c r="C18" s="11">
        <v>174</v>
      </c>
      <c r="D18" s="11">
        <v>193</v>
      </c>
      <c r="E18" s="11">
        <v>94</v>
      </c>
      <c r="F18" s="11">
        <v>184</v>
      </c>
      <c r="G18" s="11">
        <v>133</v>
      </c>
      <c r="H18" s="11">
        <v>174</v>
      </c>
      <c r="I18" s="11">
        <v>206</v>
      </c>
      <c r="J18" s="11">
        <v>210</v>
      </c>
      <c r="K18" s="11">
        <v>214</v>
      </c>
      <c r="L18" s="11">
        <v>276</v>
      </c>
      <c r="M18" s="11">
        <v>360</v>
      </c>
      <c r="N18" s="11">
        <v>299</v>
      </c>
      <c r="O18" s="11">
        <v>442</v>
      </c>
      <c r="P18" s="11">
        <v>436</v>
      </c>
      <c r="Q18" s="11">
        <v>302</v>
      </c>
      <c r="R18" s="11">
        <v>334</v>
      </c>
      <c r="S18" s="11">
        <v>329</v>
      </c>
      <c r="T18" s="11">
        <v>307</v>
      </c>
      <c r="U18" s="11">
        <v>298</v>
      </c>
      <c r="V18" s="11">
        <v>330</v>
      </c>
      <c r="W18" s="11">
        <v>289</v>
      </c>
      <c r="X18" s="11">
        <v>221</v>
      </c>
      <c r="Y18" s="12">
        <f>SUM(C18:X18)</f>
        <v>5805</v>
      </c>
    </row>
    <row r="19" spans="1:25" ht="12.75">
      <c r="A19" s="13"/>
      <c r="B19" s="14" t="s">
        <v>7</v>
      </c>
      <c r="C19" s="15">
        <f aca="true" t="shared" si="9" ref="C19:Y19">C18*100/C17</f>
        <v>9.162717219589258</v>
      </c>
      <c r="D19" s="15">
        <f t="shared" si="9"/>
        <v>8.318965517241379</v>
      </c>
      <c r="E19" s="15">
        <f>E18*100/E17</f>
        <v>7.66721044045677</v>
      </c>
      <c r="F19" s="15">
        <f t="shared" si="9"/>
        <v>8.232662192393736</v>
      </c>
      <c r="G19" s="15">
        <f t="shared" si="9"/>
        <v>8.235294117647058</v>
      </c>
      <c r="H19" s="15">
        <f t="shared" si="9"/>
        <v>7.413719642096293</v>
      </c>
      <c r="I19" s="15">
        <f t="shared" si="9"/>
        <v>8.5619285120532</v>
      </c>
      <c r="J19" s="15">
        <f t="shared" si="9"/>
        <v>9.134406263592867</v>
      </c>
      <c r="K19" s="15">
        <f t="shared" si="9"/>
        <v>11.364843335103558</v>
      </c>
      <c r="L19" s="15">
        <f t="shared" si="9"/>
        <v>11.452282157676349</v>
      </c>
      <c r="M19" s="15">
        <f t="shared" si="9"/>
        <v>13.782542113323125</v>
      </c>
      <c r="N19" s="15">
        <f t="shared" si="9"/>
        <v>18.37738168408113</v>
      </c>
      <c r="O19" s="15">
        <f t="shared" si="9"/>
        <v>17.63063422417232</v>
      </c>
      <c r="P19" s="15">
        <f t="shared" si="9"/>
        <v>17.788657690738475</v>
      </c>
      <c r="Q19" s="15">
        <f aca="true" t="shared" si="10" ref="Q19:X19">Q18*100/Q17</f>
        <v>20.093147039254823</v>
      </c>
      <c r="R19" s="15">
        <f t="shared" si="10"/>
        <v>18.21155943293348</v>
      </c>
      <c r="S19" s="15">
        <f t="shared" si="10"/>
        <v>15.323707498835585</v>
      </c>
      <c r="T19" s="15">
        <f t="shared" si="10"/>
        <v>14.563567362428843</v>
      </c>
      <c r="U19" s="15">
        <f t="shared" si="10"/>
        <v>14.93734335839599</v>
      </c>
      <c r="V19" s="15">
        <f t="shared" si="10"/>
        <v>16.385302879841113</v>
      </c>
      <c r="W19" s="15">
        <f t="shared" si="10"/>
        <v>15.689467969598264</v>
      </c>
      <c r="X19" s="15">
        <f t="shared" si="10"/>
        <v>11.649973642593569</v>
      </c>
      <c r="Y19" s="16">
        <f t="shared" si="9"/>
        <v>12.849458795404741</v>
      </c>
    </row>
    <row r="20" spans="1:25" ht="12.75">
      <c r="A20" s="9" t="s">
        <v>12</v>
      </c>
      <c r="B20" s="17" t="s">
        <v>4</v>
      </c>
      <c r="C20" s="18">
        <v>1238</v>
      </c>
      <c r="D20" s="18">
        <v>1554</v>
      </c>
      <c r="E20" s="18">
        <v>841</v>
      </c>
      <c r="F20" s="18">
        <v>1288</v>
      </c>
      <c r="G20" s="18">
        <v>806</v>
      </c>
      <c r="H20" s="18">
        <v>1360</v>
      </c>
      <c r="I20" s="18">
        <v>1302</v>
      </c>
      <c r="J20" s="18">
        <v>1493</v>
      </c>
      <c r="K20" s="18">
        <v>1241</v>
      </c>
      <c r="L20" s="18">
        <v>1509</v>
      </c>
      <c r="M20" s="18">
        <v>1509</v>
      </c>
      <c r="N20" s="18">
        <v>952</v>
      </c>
      <c r="O20" s="18">
        <v>1544</v>
      </c>
      <c r="P20" s="18">
        <v>1689</v>
      </c>
      <c r="Q20" s="18">
        <v>1067</v>
      </c>
      <c r="R20" s="18">
        <v>1391</v>
      </c>
      <c r="S20" s="18">
        <v>1333</v>
      </c>
      <c r="T20" s="18">
        <v>1505</v>
      </c>
      <c r="U20" s="18">
        <v>1576</v>
      </c>
      <c r="V20" s="18">
        <v>1391</v>
      </c>
      <c r="W20" s="18">
        <v>1294</v>
      </c>
      <c r="X20" s="18">
        <v>1591</v>
      </c>
      <c r="Y20" s="19">
        <f>SUM(C20:X20)</f>
        <v>29474</v>
      </c>
    </row>
    <row r="21" spans="1:25" ht="12.75">
      <c r="A21" s="9"/>
      <c r="B21" s="10" t="s">
        <v>6</v>
      </c>
      <c r="C21" s="11">
        <v>118</v>
      </c>
      <c r="D21" s="11">
        <v>120</v>
      </c>
      <c r="E21" s="11">
        <v>56</v>
      </c>
      <c r="F21" s="11">
        <v>90</v>
      </c>
      <c r="G21" s="11">
        <v>50</v>
      </c>
      <c r="H21" s="11">
        <v>73</v>
      </c>
      <c r="I21" s="11">
        <v>110</v>
      </c>
      <c r="J21" s="11">
        <v>152</v>
      </c>
      <c r="K21" s="11">
        <v>130</v>
      </c>
      <c r="L21" s="11">
        <v>218</v>
      </c>
      <c r="M21" s="11">
        <v>199</v>
      </c>
      <c r="N21" s="11">
        <v>147</v>
      </c>
      <c r="O21" s="11">
        <v>209</v>
      </c>
      <c r="P21" s="11">
        <v>259</v>
      </c>
      <c r="Q21" s="11">
        <v>203</v>
      </c>
      <c r="R21" s="11">
        <v>240</v>
      </c>
      <c r="S21" s="11">
        <v>176</v>
      </c>
      <c r="T21" s="11">
        <v>194</v>
      </c>
      <c r="U21" s="11">
        <v>202</v>
      </c>
      <c r="V21" s="11">
        <v>164</v>
      </c>
      <c r="W21" s="11">
        <v>148</v>
      </c>
      <c r="X21" s="11">
        <v>207</v>
      </c>
      <c r="Y21" s="12">
        <f>SUM(C21:X21)</f>
        <v>3465</v>
      </c>
    </row>
    <row r="22" spans="1:25" ht="12.75">
      <c r="A22" s="20"/>
      <c r="B22" s="21" t="s">
        <v>7</v>
      </c>
      <c r="C22" s="22">
        <f aca="true" t="shared" si="11" ref="C22:Y22">C21*100/C20</f>
        <v>9.531502423263328</v>
      </c>
      <c r="D22" s="22">
        <f t="shared" si="11"/>
        <v>7.722007722007722</v>
      </c>
      <c r="E22" s="22">
        <f t="shared" si="11"/>
        <v>6.658739595719382</v>
      </c>
      <c r="F22" s="22">
        <f t="shared" si="11"/>
        <v>6.987577639751553</v>
      </c>
      <c r="G22" s="22">
        <f t="shared" si="11"/>
        <v>6.20347394540943</v>
      </c>
      <c r="H22" s="22">
        <f t="shared" si="11"/>
        <v>5.367647058823529</v>
      </c>
      <c r="I22" s="22">
        <f t="shared" si="11"/>
        <v>8.448540706605224</v>
      </c>
      <c r="J22" s="22">
        <f t="shared" si="11"/>
        <v>10.180843938379102</v>
      </c>
      <c r="K22" s="22">
        <f t="shared" si="11"/>
        <v>10.4754230459307</v>
      </c>
      <c r="L22" s="22">
        <f t="shared" si="11"/>
        <v>14.446653412856197</v>
      </c>
      <c r="M22" s="22">
        <f t="shared" si="11"/>
        <v>13.18754141815772</v>
      </c>
      <c r="N22" s="22">
        <f t="shared" si="11"/>
        <v>15.441176470588236</v>
      </c>
      <c r="O22" s="22">
        <f t="shared" si="11"/>
        <v>13.536269430051814</v>
      </c>
      <c r="P22" s="22">
        <f t="shared" si="11"/>
        <v>15.334517465956187</v>
      </c>
      <c r="Q22" s="22">
        <f aca="true" t="shared" si="12" ref="Q22:X22">Q21*100/Q20</f>
        <v>19.025304592314903</v>
      </c>
      <c r="R22" s="22">
        <f t="shared" si="12"/>
        <v>17.253774263120057</v>
      </c>
      <c r="S22" s="22">
        <f t="shared" si="12"/>
        <v>13.203300825206302</v>
      </c>
      <c r="T22" s="22">
        <f t="shared" si="12"/>
        <v>12.890365448504983</v>
      </c>
      <c r="U22" s="22">
        <f t="shared" si="12"/>
        <v>12.817258883248732</v>
      </c>
      <c r="V22" s="22">
        <f t="shared" si="12"/>
        <v>11.790079079798707</v>
      </c>
      <c r="W22" s="22">
        <f t="shared" si="12"/>
        <v>11.437403400309119</v>
      </c>
      <c r="X22" s="22">
        <f t="shared" si="12"/>
        <v>13.01068510370836</v>
      </c>
      <c r="Y22" s="23">
        <f t="shared" si="11"/>
        <v>11.756124041528127</v>
      </c>
    </row>
    <row r="23" spans="1:25" ht="12.75">
      <c r="A23" s="9" t="s">
        <v>4</v>
      </c>
      <c r="B23" s="6" t="s">
        <v>4</v>
      </c>
      <c r="C23" s="7">
        <f>SUM(C5,C8,C11,C14,C17,C20)</f>
        <v>8009</v>
      </c>
      <c r="D23" s="7">
        <f aca="true" t="shared" si="13" ref="D23:P23">SUM(D5,D8,D11,D14,D17,D20)</f>
        <v>9454</v>
      </c>
      <c r="E23" s="7">
        <f t="shared" si="13"/>
        <v>5390</v>
      </c>
      <c r="F23" s="7">
        <f t="shared" si="13"/>
        <v>9481</v>
      </c>
      <c r="G23" s="7">
        <f t="shared" si="13"/>
        <v>6527</v>
      </c>
      <c r="H23" s="7">
        <f t="shared" si="13"/>
        <v>9991</v>
      </c>
      <c r="I23" s="7">
        <f t="shared" si="13"/>
        <v>9825</v>
      </c>
      <c r="J23" s="7">
        <f t="shared" si="13"/>
        <v>10083</v>
      </c>
      <c r="K23" s="7">
        <f t="shared" si="13"/>
        <v>8664</v>
      </c>
      <c r="L23" s="7">
        <f t="shared" si="13"/>
        <v>11108</v>
      </c>
      <c r="M23" s="7">
        <f t="shared" si="13"/>
        <v>11515</v>
      </c>
      <c r="N23" s="7">
        <f t="shared" si="13"/>
        <v>7062</v>
      </c>
      <c r="O23" s="7">
        <f t="shared" si="13"/>
        <v>11430</v>
      </c>
      <c r="P23" s="7">
        <f t="shared" si="13"/>
        <v>11249</v>
      </c>
      <c r="Q23" s="7">
        <f aca="true" t="shared" si="14" ref="Q23:S24">SUM(Q5,Q8,Q11,Q14,Q17,Q20)</f>
        <v>6540</v>
      </c>
      <c r="R23" s="7">
        <f t="shared" si="14"/>
        <v>8806</v>
      </c>
      <c r="S23" s="7">
        <f t="shared" si="14"/>
        <v>8862</v>
      </c>
      <c r="T23" s="7">
        <f aca="true" t="shared" si="15" ref="T23:Y23">SUM(T5,T8,T11,T14,T17,T20)</f>
        <v>10022</v>
      </c>
      <c r="U23" s="7">
        <f t="shared" si="15"/>
        <v>9894</v>
      </c>
      <c r="V23" s="7">
        <f t="shared" si="15"/>
        <v>9485</v>
      </c>
      <c r="W23" s="7">
        <f t="shared" si="15"/>
        <v>8159</v>
      </c>
      <c r="X23" s="7">
        <f t="shared" si="15"/>
        <v>9609</v>
      </c>
      <c r="Y23" s="8">
        <f t="shared" si="15"/>
        <v>201165</v>
      </c>
    </row>
    <row r="24" spans="1:25" ht="12.75">
      <c r="A24" s="9"/>
      <c r="B24" s="10" t="s">
        <v>6</v>
      </c>
      <c r="C24" s="11">
        <f aca="true" t="shared" si="16" ref="C24:Y24">SUM(C6,C9,C12,C15,C18,C21)</f>
        <v>687</v>
      </c>
      <c r="D24" s="11">
        <f t="shared" si="16"/>
        <v>753</v>
      </c>
      <c r="E24" s="11">
        <f t="shared" si="16"/>
        <v>410</v>
      </c>
      <c r="F24" s="11">
        <f t="shared" si="16"/>
        <v>728</v>
      </c>
      <c r="G24" s="11">
        <f t="shared" si="16"/>
        <v>489</v>
      </c>
      <c r="H24" s="11">
        <f t="shared" si="16"/>
        <v>696</v>
      </c>
      <c r="I24" s="11">
        <f t="shared" si="16"/>
        <v>838</v>
      </c>
      <c r="J24" s="11">
        <f t="shared" si="16"/>
        <v>972</v>
      </c>
      <c r="K24" s="11">
        <f t="shared" si="16"/>
        <v>971</v>
      </c>
      <c r="L24" s="11">
        <f t="shared" si="16"/>
        <v>1321</v>
      </c>
      <c r="M24" s="11">
        <f t="shared" si="16"/>
        <v>1570</v>
      </c>
      <c r="N24" s="11">
        <f t="shared" si="16"/>
        <v>1213</v>
      </c>
      <c r="O24" s="11">
        <f t="shared" si="16"/>
        <v>1843</v>
      </c>
      <c r="P24" s="11">
        <f t="shared" si="16"/>
        <v>1937</v>
      </c>
      <c r="Q24" s="11">
        <f t="shared" si="14"/>
        <v>1225</v>
      </c>
      <c r="R24" s="11">
        <f t="shared" si="14"/>
        <v>1536</v>
      </c>
      <c r="S24" s="11">
        <f t="shared" si="14"/>
        <v>1226</v>
      </c>
      <c r="T24" s="11">
        <f>SUM(T6,T9,T12,T15,T18,T21)</f>
        <v>1330</v>
      </c>
      <c r="U24" s="11">
        <f>SUM(U6,U9,U12,U15,U18,U21)</f>
        <v>1306</v>
      </c>
      <c r="V24" s="11">
        <f>SUM(V6,V9,V12,V15,V18,V21)</f>
        <v>1329</v>
      </c>
      <c r="W24" s="11">
        <f>SUM(W6,W9,W12,W15,W18,W21)</f>
        <v>1119</v>
      </c>
      <c r="X24" s="11">
        <f>SUM(X6,X9,X12,X15,X18,X21)</f>
        <v>1177</v>
      </c>
      <c r="Y24" s="12">
        <f t="shared" si="16"/>
        <v>24676</v>
      </c>
    </row>
    <row r="25" spans="1:25" ht="12.75">
      <c r="A25" s="20"/>
      <c r="B25" s="21" t="s">
        <v>7</v>
      </c>
      <c r="C25" s="22">
        <f aca="true" t="shared" si="17" ref="C25:Y25">C24*100/C23</f>
        <v>8.577849918841304</v>
      </c>
      <c r="D25" s="22">
        <f t="shared" si="17"/>
        <v>7.9648825893801565</v>
      </c>
      <c r="E25" s="22">
        <f t="shared" si="17"/>
        <v>7.606679035250464</v>
      </c>
      <c r="F25" s="22">
        <f t="shared" si="17"/>
        <v>7.678514924586014</v>
      </c>
      <c r="G25" s="22">
        <f t="shared" si="17"/>
        <v>7.491956488432664</v>
      </c>
      <c r="H25" s="22">
        <f t="shared" si="17"/>
        <v>6.9662696426784105</v>
      </c>
      <c r="I25" s="22">
        <f t="shared" si="17"/>
        <v>8.529262086513995</v>
      </c>
      <c r="J25" s="22">
        <f t="shared" si="17"/>
        <v>9.639988098780124</v>
      </c>
      <c r="K25" s="22">
        <f t="shared" si="17"/>
        <v>11.207294552169898</v>
      </c>
      <c r="L25" s="22">
        <f t="shared" si="17"/>
        <v>11.89232985235866</v>
      </c>
      <c r="M25" s="22">
        <f t="shared" si="17"/>
        <v>13.634389926183239</v>
      </c>
      <c r="N25" s="22">
        <f t="shared" si="17"/>
        <v>17.176437269895214</v>
      </c>
      <c r="O25" s="22">
        <f t="shared" si="17"/>
        <v>16.124234470691164</v>
      </c>
      <c r="P25" s="22">
        <f t="shared" si="17"/>
        <v>17.219308382967373</v>
      </c>
      <c r="Q25" s="22">
        <f aca="true" t="shared" si="18" ref="Q25:X25">Q24*100/Q23</f>
        <v>18.730886850152906</v>
      </c>
      <c r="R25" s="22">
        <f t="shared" si="18"/>
        <v>17.442652736770384</v>
      </c>
      <c r="S25" s="22">
        <f t="shared" si="18"/>
        <v>13.834348905438953</v>
      </c>
      <c r="T25" s="22">
        <f t="shared" si="18"/>
        <v>13.270804230692477</v>
      </c>
      <c r="U25" s="22">
        <f t="shared" si="18"/>
        <v>13.199919142914897</v>
      </c>
      <c r="V25" s="22">
        <f t="shared" si="18"/>
        <v>14.011597258829731</v>
      </c>
      <c r="W25" s="22">
        <f t="shared" si="18"/>
        <v>13.714916043632797</v>
      </c>
      <c r="X25" s="22">
        <f t="shared" si="18"/>
        <v>12.248933291705693</v>
      </c>
      <c r="Y25" s="23">
        <f t="shared" si="17"/>
        <v>12.266547361618573</v>
      </c>
    </row>
    <row r="26" ht="12.75">
      <c r="A26" s="3" t="s">
        <v>13</v>
      </c>
    </row>
    <row r="27" ht="12.75">
      <c r="A27" s="3" t="s">
        <v>14</v>
      </c>
    </row>
    <row r="28" ht="12.75">
      <c r="A28" s="1" t="s">
        <v>15</v>
      </c>
    </row>
    <row r="29" ht="12.75">
      <c r="A29" s="1" t="s">
        <v>33</v>
      </c>
    </row>
  </sheetData>
  <sheetProtection selectLockedCells="1" selectUnlockedCells="1"/>
  <mergeCells count="3">
    <mergeCell ref="A3:B4"/>
    <mergeCell ref="Y3:Y4"/>
    <mergeCell ref="C3:X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18" sqref="W18"/>
    </sheetView>
  </sheetViews>
  <sheetFormatPr defaultColWidth="11.421875" defaultRowHeight="12.75"/>
  <cols>
    <col min="1" max="1" width="7.57421875" style="1" customWidth="1"/>
    <col min="2" max="2" width="14.140625" style="1" customWidth="1"/>
    <col min="3" max="25" width="5.7109375" style="2" customWidth="1"/>
    <col min="26" max="28" width="4.00390625" style="1" customWidth="1"/>
    <col min="29" max="29" width="11.57421875" style="1" customWidth="1"/>
    <col min="30" max="30" width="11.57421875" style="1" bestFit="1" customWidth="1"/>
    <col min="31" max="16384" width="11.421875" style="1" customWidth="1"/>
  </cols>
  <sheetData>
    <row r="1" ht="12.75">
      <c r="A1" s="3" t="s">
        <v>16</v>
      </c>
    </row>
    <row r="2" ht="12.75">
      <c r="A2" s="3" t="s">
        <v>17</v>
      </c>
    </row>
    <row r="3" spans="1:25" ht="12.75">
      <c r="A3" s="37" t="s">
        <v>18</v>
      </c>
      <c r="B3" s="37"/>
      <c r="C3" s="38" t="s">
        <v>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0"/>
      <c r="Y3" s="37" t="s">
        <v>4</v>
      </c>
    </row>
    <row r="4" spans="1:25" ht="12.75">
      <c r="A4" s="37"/>
      <c r="B4" s="37"/>
      <c r="C4" s="4">
        <v>14</v>
      </c>
      <c r="D4" s="4">
        <v>15</v>
      </c>
      <c r="E4" s="4">
        <v>16</v>
      </c>
      <c r="F4" s="4">
        <v>17</v>
      </c>
      <c r="G4" s="4">
        <v>18</v>
      </c>
      <c r="H4" s="4">
        <v>19</v>
      </c>
      <c r="I4" s="4">
        <v>20</v>
      </c>
      <c r="J4" s="4">
        <v>21</v>
      </c>
      <c r="K4" s="4">
        <v>22</v>
      </c>
      <c r="L4" s="4">
        <v>23</v>
      </c>
      <c r="M4" s="4">
        <v>24</v>
      </c>
      <c r="N4" s="4">
        <v>25</v>
      </c>
      <c r="O4" s="4">
        <v>26</v>
      </c>
      <c r="P4" s="4">
        <v>27</v>
      </c>
      <c r="Q4" s="4">
        <v>28</v>
      </c>
      <c r="R4" s="4">
        <v>29</v>
      </c>
      <c r="S4" s="4">
        <v>30</v>
      </c>
      <c r="T4" s="4">
        <v>31</v>
      </c>
      <c r="U4" s="4">
        <v>32</v>
      </c>
      <c r="V4" s="4">
        <v>33</v>
      </c>
      <c r="W4" s="4">
        <v>34</v>
      </c>
      <c r="X4" s="4">
        <v>35</v>
      </c>
      <c r="Y4" s="37"/>
    </row>
    <row r="5" spans="1:25" ht="12.75">
      <c r="A5" s="9" t="s">
        <v>19</v>
      </c>
      <c r="B5" s="17" t="s">
        <v>4</v>
      </c>
      <c r="C5" s="18">
        <v>563</v>
      </c>
      <c r="D5" s="18">
        <v>706</v>
      </c>
      <c r="E5" s="18">
        <v>395</v>
      </c>
      <c r="F5" s="18">
        <v>681</v>
      </c>
      <c r="G5" s="18">
        <v>353</v>
      </c>
      <c r="H5" s="18">
        <v>659</v>
      </c>
      <c r="I5" s="18">
        <v>644</v>
      </c>
      <c r="J5" s="18">
        <v>608</v>
      </c>
      <c r="K5" s="18">
        <v>522</v>
      </c>
      <c r="L5" s="18">
        <v>739</v>
      </c>
      <c r="M5" s="18">
        <v>724</v>
      </c>
      <c r="N5" s="18">
        <v>467</v>
      </c>
      <c r="O5" s="18">
        <v>721</v>
      </c>
      <c r="P5" s="18">
        <v>786</v>
      </c>
      <c r="Q5" s="18">
        <v>354</v>
      </c>
      <c r="R5" s="18">
        <v>586</v>
      </c>
      <c r="S5" s="18">
        <v>634</v>
      </c>
      <c r="T5" s="18">
        <v>695</v>
      </c>
      <c r="U5" s="18">
        <v>642</v>
      </c>
      <c r="V5" s="18">
        <v>625</v>
      </c>
      <c r="W5" s="18">
        <v>520</v>
      </c>
      <c r="X5" s="18">
        <v>583</v>
      </c>
      <c r="Y5" s="19">
        <f>SUM(C5:X5)</f>
        <v>13207</v>
      </c>
    </row>
    <row r="6" spans="1:25" ht="12.75">
      <c r="A6" s="9"/>
      <c r="B6" s="10" t="s">
        <v>6</v>
      </c>
      <c r="C6" s="11">
        <v>63</v>
      </c>
      <c r="D6" s="11">
        <v>81</v>
      </c>
      <c r="E6" s="11">
        <v>63</v>
      </c>
      <c r="F6" s="11">
        <v>83</v>
      </c>
      <c r="G6" s="11">
        <v>45</v>
      </c>
      <c r="H6" s="11">
        <v>95</v>
      </c>
      <c r="I6" s="11">
        <v>91</v>
      </c>
      <c r="J6" s="11">
        <v>85</v>
      </c>
      <c r="K6" s="11">
        <v>91</v>
      </c>
      <c r="L6" s="11">
        <v>143</v>
      </c>
      <c r="M6" s="11">
        <v>118</v>
      </c>
      <c r="N6" s="11">
        <v>87</v>
      </c>
      <c r="O6" s="11">
        <v>141</v>
      </c>
      <c r="P6" s="11">
        <v>134</v>
      </c>
      <c r="Q6" s="11">
        <v>72</v>
      </c>
      <c r="R6" s="11">
        <v>93</v>
      </c>
      <c r="S6" s="11">
        <v>106</v>
      </c>
      <c r="T6" s="11">
        <v>113</v>
      </c>
      <c r="U6" s="11">
        <v>100</v>
      </c>
      <c r="V6" s="11">
        <v>102</v>
      </c>
      <c r="W6" s="11">
        <v>98</v>
      </c>
      <c r="X6" s="11">
        <v>89</v>
      </c>
      <c r="Y6" s="12">
        <f>SUM(C6:X6)</f>
        <v>2093</v>
      </c>
    </row>
    <row r="7" spans="1:25" ht="12.75">
      <c r="A7" s="13"/>
      <c r="B7" s="14" t="s">
        <v>7</v>
      </c>
      <c r="C7" s="15">
        <f aca="true" t="shared" si="0" ref="C7:Y7">C6*100/C5</f>
        <v>11.190053285968029</v>
      </c>
      <c r="D7" s="15">
        <f t="shared" si="0"/>
        <v>11.473087818696884</v>
      </c>
      <c r="E7" s="15">
        <f t="shared" si="0"/>
        <v>15.949367088607595</v>
      </c>
      <c r="F7" s="15">
        <f t="shared" si="0"/>
        <v>12.187958883994126</v>
      </c>
      <c r="G7" s="15">
        <f t="shared" si="0"/>
        <v>12.747875354107649</v>
      </c>
      <c r="H7" s="15">
        <f t="shared" si="0"/>
        <v>14.41578148710167</v>
      </c>
      <c r="I7" s="15">
        <f t="shared" si="0"/>
        <v>14.130434782608695</v>
      </c>
      <c r="J7" s="15">
        <f t="shared" si="0"/>
        <v>13.980263157894736</v>
      </c>
      <c r="K7" s="15">
        <f t="shared" si="0"/>
        <v>17.43295019157088</v>
      </c>
      <c r="L7" s="15">
        <f t="shared" si="0"/>
        <v>19.350473612990527</v>
      </c>
      <c r="M7" s="15">
        <f t="shared" si="0"/>
        <v>16.298342541436465</v>
      </c>
      <c r="N7" s="15">
        <f t="shared" si="0"/>
        <v>18.629550321199144</v>
      </c>
      <c r="O7" s="15">
        <f t="shared" si="0"/>
        <v>19.55617198335645</v>
      </c>
      <c r="P7" s="15">
        <f t="shared" si="0"/>
        <v>17.048346055979643</v>
      </c>
      <c r="Q7" s="15">
        <f aca="true" t="shared" si="1" ref="Q7:X7">Q6*100/Q5</f>
        <v>20.338983050847457</v>
      </c>
      <c r="R7" s="15">
        <f t="shared" si="1"/>
        <v>15.870307167235495</v>
      </c>
      <c r="S7" s="15">
        <f t="shared" si="1"/>
        <v>16.7192429022082</v>
      </c>
      <c r="T7" s="15">
        <f t="shared" si="1"/>
        <v>16.258992805755394</v>
      </c>
      <c r="U7" s="15">
        <f t="shared" si="1"/>
        <v>15.576323987538942</v>
      </c>
      <c r="V7" s="15">
        <f t="shared" si="1"/>
        <v>16.32</v>
      </c>
      <c r="W7" s="15">
        <f t="shared" si="1"/>
        <v>18.846153846153847</v>
      </c>
      <c r="X7" s="15">
        <f t="shared" si="1"/>
        <v>15.265866209262436</v>
      </c>
      <c r="Y7" s="16">
        <f t="shared" si="0"/>
        <v>15.847656545771182</v>
      </c>
    </row>
    <row r="8" spans="1:25" ht="12.75">
      <c r="A8" s="9" t="s">
        <v>20</v>
      </c>
      <c r="B8" s="17" t="s">
        <v>4</v>
      </c>
      <c r="C8" s="18">
        <v>88</v>
      </c>
      <c r="D8" s="18">
        <v>111</v>
      </c>
      <c r="E8" s="18">
        <v>52</v>
      </c>
      <c r="F8" s="18">
        <v>129</v>
      </c>
      <c r="G8" s="18">
        <v>87</v>
      </c>
      <c r="H8" s="18">
        <v>284</v>
      </c>
      <c r="I8" s="18">
        <v>190</v>
      </c>
      <c r="J8" s="18">
        <v>160</v>
      </c>
      <c r="K8" s="18">
        <v>142</v>
      </c>
      <c r="L8" s="18">
        <v>223</v>
      </c>
      <c r="M8" s="18">
        <v>177</v>
      </c>
      <c r="N8" s="18">
        <v>99</v>
      </c>
      <c r="O8" s="18">
        <v>167</v>
      </c>
      <c r="P8" s="18">
        <v>267</v>
      </c>
      <c r="Q8" s="18">
        <v>72</v>
      </c>
      <c r="R8" s="18">
        <v>164</v>
      </c>
      <c r="S8" s="18">
        <v>133</v>
      </c>
      <c r="T8" s="18">
        <v>241</v>
      </c>
      <c r="U8" s="18">
        <v>162</v>
      </c>
      <c r="V8" s="18">
        <v>150</v>
      </c>
      <c r="W8" s="18">
        <v>95</v>
      </c>
      <c r="X8" s="18">
        <v>195</v>
      </c>
      <c r="Y8" s="19">
        <f>SUM(C8:X8)</f>
        <v>3388</v>
      </c>
    </row>
    <row r="9" spans="1:25" ht="12.75">
      <c r="A9" s="9"/>
      <c r="B9" s="10" t="s">
        <v>6</v>
      </c>
      <c r="C9" s="11">
        <v>5</v>
      </c>
      <c r="D9" s="11">
        <v>17</v>
      </c>
      <c r="E9" s="11">
        <v>11</v>
      </c>
      <c r="F9" s="11">
        <v>40</v>
      </c>
      <c r="G9" s="11">
        <v>28</v>
      </c>
      <c r="H9" s="11">
        <v>49</v>
      </c>
      <c r="I9" s="11">
        <v>73</v>
      </c>
      <c r="J9" s="11">
        <v>58</v>
      </c>
      <c r="K9" s="11">
        <v>46</v>
      </c>
      <c r="L9" s="11">
        <v>48</v>
      </c>
      <c r="M9" s="11">
        <v>59</v>
      </c>
      <c r="N9" s="11">
        <v>33</v>
      </c>
      <c r="O9" s="11">
        <v>61</v>
      </c>
      <c r="P9" s="11">
        <v>57</v>
      </c>
      <c r="Q9" s="11">
        <v>14</v>
      </c>
      <c r="R9" s="11">
        <v>62</v>
      </c>
      <c r="S9" s="11">
        <v>55</v>
      </c>
      <c r="T9" s="11">
        <v>34</v>
      </c>
      <c r="U9" s="11">
        <v>46</v>
      </c>
      <c r="V9" s="11">
        <v>59</v>
      </c>
      <c r="W9" s="11">
        <v>36</v>
      </c>
      <c r="X9" s="11">
        <v>86</v>
      </c>
      <c r="Y9" s="12">
        <f>SUM(C9:X9)</f>
        <v>977</v>
      </c>
    </row>
    <row r="10" spans="1:25" ht="12.75">
      <c r="A10" s="13"/>
      <c r="B10" s="14" t="s">
        <v>7</v>
      </c>
      <c r="C10" s="15">
        <f aca="true" t="shared" si="2" ref="C10:Y10">C9*100/C8</f>
        <v>5.681818181818182</v>
      </c>
      <c r="D10" s="15">
        <f t="shared" si="2"/>
        <v>15.315315315315315</v>
      </c>
      <c r="E10" s="15">
        <f t="shared" si="2"/>
        <v>21.153846153846153</v>
      </c>
      <c r="F10" s="15">
        <f t="shared" si="2"/>
        <v>31.007751937984494</v>
      </c>
      <c r="G10" s="15">
        <f t="shared" si="2"/>
        <v>32.18390804597701</v>
      </c>
      <c r="H10" s="15">
        <f t="shared" si="2"/>
        <v>17.253521126760564</v>
      </c>
      <c r="I10" s="15">
        <f t="shared" si="2"/>
        <v>38.421052631578945</v>
      </c>
      <c r="J10" s="15">
        <f t="shared" si="2"/>
        <v>36.25</v>
      </c>
      <c r="K10" s="15">
        <f t="shared" si="2"/>
        <v>32.394366197183096</v>
      </c>
      <c r="L10" s="15">
        <f t="shared" si="2"/>
        <v>21.524663677130047</v>
      </c>
      <c r="M10" s="15">
        <f t="shared" si="2"/>
        <v>33.333333333333336</v>
      </c>
      <c r="N10" s="15">
        <f>N9*100/N8</f>
        <v>33.333333333333336</v>
      </c>
      <c r="O10" s="15">
        <f t="shared" si="2"/>
        <v>36.52694610778443</v>
      </c>
      <c r="P10" s="15">
        <f t="shared" si="2"/>
        <v>21.348314606741575</v>
      </c>
      <c r="Q10" s="15">
        <f aca="true" t="shared" si="3" ref="Q10:X10">Q9*100/Q8</f>
        <v>19.444444444444443</v>
      </c>
      <c r="R10" s="15">
        <f t="shared" si="3"/>
        <v>37.80487804878049</v>
      </c>
      <c r="S10" s="15">
        <f t="shared" si="3"/>
        <v>41.35338345864662</v>
      </c>
      <c r="T10" s="15">
        <f t="shared" si="3"/>
        <v>14.107883817427386</v>
      </c>
      <c r="U10" s="15">
        <f t="shared" si="3"/>
        <v>28.395061728395063</v>
      </c>
      <c r="V10" s="15">
        <f t="shared" si="3"/>
        <v>39.333333333333336</v>
      </c>
      <c r="W10" s="15">
        <f t="shared" si="3"/>
        <v>37.89473684210526</v>
      </c>
      <c r="X10" s="15">
        <f t="shared" si="3"/>
        <v>44.1025641025641</v>
      </c>
      <c r="Y10" s="16">
        <f t="shared" si="2"/>
        <v>28.8370720188902</v>
      </c>
    </row>
    <row r="11" spans="1:25" ht="12.75">
      <c r="A11" s="9" t="s">
        <v>21</v>
      </c>
      <c r="B11" s="17" t="s">
        <v>4</v>
      </c>
      <c r="C11" s="18">
        <v>224</v>
      </c>
      <c r="D11" s="18">
        <v>239</v>
      </c>
      <c r="E11" s="18">
        <v>194</v>
      </c>
      <c r="F11" s="18">
        <v>229</v>
      </c>
      <c r="G11" s="18">
        <v>149</v>
      </c>
      <c r="H11" s="18">
        <v>272</v>
      </c>
      <c r="I11" s="18">
        <v>204</v>
      </c>
      <c r="J11" s="18">
        <v>167</v>
      </c>
      <c r="K11" s="18">
        <v>152</v>
      </c>
      <c r="L11" s="18">
        <v>183</v>
      </c>
      <c r="M11" s="18">
        <v>226</v>
      </c>
      <c r="N11" s="18">
        <v>134</v>
      </c>
      <c r="O11" s="18">
        <v>226</v>
      </c>
      <c r="P11" s="18">
        <v>190</v>
      </c>
      <c r="Q11" s="18">
        <v>101</v>
      </c>
      <c r="R11" s="18">
        <v>107</v>
      </c>
      <c r="S11" s="18">
        <v>158</v>
      </c>
      <c r="T11" s="18">
        <v>230</v>
      </c>
      <c r="U11" s="18">
        <v>213</v>
      </c>
      <c r="V11" s="18">
        <v>184</v>
      </c>
      <c r="W11" s="18">
        <v>193</v>
      </c>
      <c r="X11" s="18">
        <v>209</v>
      </c>
      <c r="Y11" s="19">
        <f>SUM(C11:X11)</f>
        <v>4184</v>
      </c>
    </row>
    <row r="12" spans="1:25" ht="12.75">
      <c r="A12" s="9"/>
      <c r="B12" s="10" t="s">
        <v>6</v>
      </c>
      <c r="C12" s="11">
        <v>17</v>
      </c>
      <c r="D12" s="11">
        <v>17</v>
      </c>
      <c r="E12" s="11">
        <v>21</v>
      </c>
      <c r="F12" s="11">
        <v>20</v>
      </c>
      <c r="G12" s="11">
        <v>7</v>
      </c>
      <c r="H12" s="11">
        <v>24</v>
      </c>
      <c r="I12" s="11">
        <v>19</v>
      </c>
      <c r="J12" s="11">
        <v>19</v>
      </c>
      <c r="K12" s="11">
        <v>19</v>
      </c>
      <c r="L12" s="11">
        <v>28</v>
      </c>
      <c r="M12" s="11">
        <v>24</v>
      </c>
      <c r="N12" s="11">
        <v>8</v>
      </c>
      <c r="O12" s="11">
        <v>25</v>
      </c>
      <c r="P12" s="11">
        <v>24</v>
      </c>
      <c r="Q12" s="11">
        <v>11</v>
      </c>
      <c r="R12" s="11">
        <v>13</v>
      </c>
      <c r="S12" s="11">
        <v>18</v>
      </c>
      <c r="T12" s="11">
        <v>18</v>
      </c>
      <c r="U12" s="11">
        <v>28</v>
      </c>
      <c r="V12" s="11">
        <v>27</v>
      </c>
      <c r="W12" s="11">
        <v>24</v>
      </c>
      <c r="X12" s="11">
        <v>22</v>
      </c>
      <c r="Y12" s="12">
        <f>SUM(C12:X12)</f>
        <v>433</v>
      </c>
    </row>
    <row r="13" spans="1:25" ht="12.75">
      <c r="A13" s="13"/>
      <c r="B13" s="14" t="s">
        <v>7</v>
      </c>
      <c r="C13" s="15">
        <f aca="true" t="shared" si="4" ref="C13:Y13">C12*100/C11</f>
        <v>7.589285714285714</v>
      </c>
      <c r="D13" s="15">
        <f t="shared" si="4"/>
        <v>7.112970711297071</v>
      </c>
      <c r="E13" s="15">
        <f t="shared" si="4"/>
        <v>10.824742268041238</v>
      </c>
      <c r="F13" s="15">
        <f t="shared" si="4"/>
        <v>8.733624454148472</v>
      </c>
      <c r="G13" s="15">
        <f t="shared" si="4"/>
        <v>4.697986577181208</v>
      </c>
      <c r="H13" s="15">
        <f t="shared" si="4"/>
        <v>8.823529411764707</v>
      </c>
      <c r="I13" s="15">
        <f t="shared" si="4"/>
        <v>9.313725490196079</v>
      </c>
      <c r="J13" s="15">
        <f t="shared" si="4"/>
        <v>11.377245508982035</v>
      </c>
      <c r="K13" s="15">
        <f t="shared" si="4"/>
        <v>12.5</v>
      </c>
      <c r="L13" s="15">
        <f t="shared" si="4"/>
        <v>15.300546448087431</v>
      </c>
      <c r="M13" s="15">
        <f t="shared" si="4"/>
        <v>10.619469026548673</v>
      </c>
      <c r="N13" s="15">
        <f t="shared" si="4"/>
        <v>5.970149253731344</v>
      </c>
      <c r="O13" s="15">
        <f t="shared" si="4"/>
        <v>11.061946902654867</v>
      </c>
      <c r="P13" s="15">
        <f t="shared" si="4"/>
        <v>12.631578947368421</v>
      </c>
      <c r="Q13" s="15">
        <f aca="true" t="shared" si="5" ref="Q13:X13">Q12*100/Q11</f>
        <v>10.891089108910892</v>
      </c>
      <c r="R13" s="15">
        <f t="shared" si="5"/>
        <v>12.149532710280374</v>
      </c>
      <c r="S13" s="15">
        <f t="shared" si="5"/>
        <v>11.39240506329114</v>
      </c>
      <c r="T13" s="15">
        <f t="shared" si="5"/>
        <v>7.826086956521739</v>
      </c>
      <c r="U13" s="15">
        <f t="shared" si="5"/>
        <v>13.145539906103286</v>
      </c>
      <c r="V13" s="15">
        <f t="shared" si="5"/>
        <v>14.673913043478262</v>
      </c>
      <c r="W13" s="15">
        <f t="shared" si="5"/>
        <v>12.435233160621761</v>
      </c>
      <c r="X13" s="15">
        <f t="shared" si="5"/>
        <v>10.526315789473685</v>
      </c>
      <c r="Y13" s="16">
        <f t="shared" si="4"/>
        <v>10.348948374760994</v>
      </c>
    </row>
    <row r="14" spans="1:25" ht="12.75">
      <c r="A14" s="9" t="s">
        <v>22</v>
      </c>
      <c r="B14" s="17" t="s">
        <v>4</v>
      </c>
      <c r="C14" s="18">
        <v>248</v>
      </c>
      <c r="D14" s="18">
        <v>310</v>
      </c>
      <c r="E14" s="18">
        <v>206</v>
      </c>
      <c r="F14" s="18">
        <v>286</v>
      </c>
      <c r="G14" s="18">
        <v>153</v>
      </c>
      <c r="H14" s="18">
        <v>232</v>
      </c>
      <c r="I14" s="18">
        <v>250</v>
      </c>
      <c r="J14" s="18">
        <v>219</v>
      </c>
      <c r="K14" s="18">
        <v>187</v>
      </c>
      <c r="L14" s="18">
        <v>299</v>
      </c>
      <c r="M14" s="18">
        <v>275</v>
      </c>
      <c r="N14" s="18">
        <v>147</v>
      </c>
      <c r="O14" s="18">
        <v>311</v>
      </c>
      <c r="P14" s="18">
        <v>315</v>
      </c>
      <c r="Q14" s="18">
        <v>99</v>
      </c>
      <c r="R14" s="18">
        <v>181</v>
      </c>
      <c r="S14" s="18">
        <v>255</v>
      </c>
      <c r="T14" s="18">
        <v>314</v>
      </c>
      <c r="U14" s="18">
        <v>298</v>
      </c>
      <c r="V14" s="18">
        <v>248</v>
      </c>
      <c r="W14" s="18">
        <v>186</v>
      </c>
      <c r="X14" s="18">
        <v>200</v>
      </c>
      <c r="Y14" s="19">
        <f>SUM(C14:X14)</f>
        <v>5219</v>
      </c>
    </row>
    <row r="15" spans="1:25" ht="12.75">
      <c r="A15" s="9"/>
      <c r="B15" s="10" t="s">
        <v>6</v>
      </c>
      <c r="C15" s="11">
        <v>30</v>
      </c>
      <c r="D15" s="11">
        <v>24</v>
      </c>
      <c r="E15" s="11">
        <v>19</v>
      </c>
      <c r="F15" s="11">
        <v>25</v>
      </c>
      <c r="G15" s="11">
        <v>25</v>
      </c>
      <c r="H15" s="11">
        <v>21</v>
      </c>
      <c r="I15" s="11">
        <v>24</v>
      </c>
      <c r="J15" s="11">
        <v>22</v>
      </c>
      <c r="K15" s="11">
        <v>31</v>
      </c>
      <c r="L15" s="11">
        <v>35</v>
      </c>
      <c r="M15" s="11">
        <v>35</v>
      </c>
      <c r="N15" s="11">
        <v>16</v>
      </c>
      <c r="O15" s="11">
        <v>39</v>
      </c>
      <c r="P15" s="11">
        <v>38</v>
      </c>
      <c r="Q15" s="11">
        <v>11</v>
      </c>
      <c r="R15" s="11">
        <v>19</v>
      </c>
      <c r="S15" s="11">
        <v>25</v>
      </c>
      <c r="T15" s="11">
        <v>48</v>
      </c>
      <c r="U15" s="11" t="s">
        <v>32</v>
      </c>
      <c r="V15" s="11" t="s">
        <v>32</v>
      </c>
      <c r="W15" s="11" t="s">
        <v>32</v>
      </c>
      <c r="X15" s="11" t="s">
        <v>32</v>
      </c>
      <c r="Y15" s="12">
        <f>SUM(C15:X15)</f>
        <v>487</v>
      </c>
    </row>
    <row r="16" spans="1:25" ht="12.75">
      <c r="A16" s="13"/>
      <c r="B16" s="14" t="s">
        <v>7</v>
      </c>
      <c r="C16" s="15">
        <f aca="true" t="shared" si="6" ref="C16:L16">C15*100/C14</f>
        <v>12.096774193548388</v>
      </c>
      <c r="D16" s="15">
        <f t="shared" si="6"/>
        <v>7.741935483870968</v>
      </c>
      <c r="E16" s="15">
        <f t="shared" si="6"/>
        <v>9.223300970873787</v>
      </c>
      <c r="F16" s="15">
        <f t="shared" si="6"/>
        <v>8.741258741258742</v>
      </c>
      <c r="G16" s="15">
        <f t="shared" si="6"/>
        <v>16.33986928104575</v>
      </c>
      <c r="H16" s="15">
        <f t="shared" si="6"/>
        <v>9.051724137931034</v>
      </c>
      <c r="I16" s="15">
        <f t="shared" si="6"/>
        <v>9.6</v>
      </c>
      <c r="J16" s="15">
        <f t="shared" si="6"/>
        <v>10.045662100456621</v>
      </c>
      <c r="K16" s="15">
        <f t="shared" si="6"/>
        <v>16.577540106951872</v>
      </c>
      <c r="L16" s="15">
        <f t="shared" si="6"/>
        <v>11.705685618729097</v>
      </c>
      <c r="M16" s="15">
        <f aca="true" t="shared" si="7" ref="M16:Y16">M15*100/M14</f>
        <v>12.727272727272727</v>
      </c>
      <c r="N16" s="15">
        <f t="shared" si="7"/>
        <v>10.884353741496598</v>
      </c>
      <c r="O16" s="15">
        <f t="shared" si="7"/>
        <v>12.540192926045016</v>
      </c>
      <c r="P16" s="15">
        <f t="shared" si="7"/>
        <v>12.063492063492063</v>
      </c>
      <c r="Q16" s="15">
        <f t="shared" si="7"/>
        <v>11.11111111111111</v>
      </c>
      <c r="R16" s="15">
        <f t="shared" si="7"/>
        <v>10.497237569060774</v>
      </c>
      <c r="S16" s="15">
        <f t="shared" si="7"/>
        <v>9.803921568627452</v>
      </c>
      <c r="T16" s="15">
        <f t="shared" si="7"/>
        <v>15.286624203821656</v>
      </c>
      <c r="U16" s="15" t="e">
        <f>U15*100/U14</f>
        <v>#VALUE!</v>
      </c>
      <c r="V16" s="15" t="e">
        <f>V15*100/V14</f>
        <v>#VALUE!</v>
      </c>
      <c r="W16" s="15" t="e">
        <f>W15*100/W14</f>
        <v>#VALUE!</v>
      </c>
      <c r="X16" s="15" t="e">
        <f t="shared" si="7"/>
        <v>#VALUE!</v>
      </c>
      <c r="Y16" s="16">
        <f t="shared" si="7"/>
        <v>9.331289519064955</v>
      </c>
    </row>
    <row r="17" spans="1:25" ht="12.75">
      <c r="A17" s="5" t="s">
        <v>4</v>
      </c>
      <c r="B17" s="6" t="s">
        <v>4</v>
      </c>
      <c r="C17" s="24">
        <f>C5+C8+C11+C14</f>
        <v>1123</v>
      </c>
      <c r="D17" s="7">
        <f aca="true" t="shared" si="8" ref="D17:P17">D5+D8+D11+D14</f>
        <v>1366</v>
      </c>
      <c r="E17" s="7">
        <f t="shared" si="8"/>
        <v>847</v>
      </c>
      <c r="F17" s="7">
        <f t="shared" si="8"/>
        <v>1325</v>
      </c>
      <c r="G17" s="7">
        <f t="shared" si="8"/>
        <v>742</v>
      </c>
      <c r="H17" s="7">
        <f t="shared" si="8"/>
        <v>1447</v>
      </c>
      <c r="I17" s="7">
        <f t="shared" si="8"/>
        <v>1288</v>
      </c>
      <c r="J17" s="7">
        <f t="shared" si="8"/>
        <v>1154</v>
      </c>
      <c r="K17" s="7">
        <f t="shared" si="8"/>
        <v>1003</v>
      </c>
      <c r="L17" s="7">
        <f t="shared" si="8"/>
        <v>1444</v>
      </c>
      <c r="M17" s="7">
        <f t="shared" si="8"/>
        <v>1402</v>
      </c>
      <c r="N17" s="7">
        <f t="shared" si="8"/>
        <v>847</v>
      </c>
      <c r="O17" s="7">
        <f t="shared" si="8"/>
        <v>1425</v>
      </c>
      <c r="P17" s="7">
        <f t="shared" si="8"/>
        <v>1558</v>
      </c>
      <c r="Q17" s="7">
        <f aca="true" t="shared" si="9" ref="Q17:S18">Q5+Q8+Q11+Q14</f>
        <v>626</v>
      </c>
      <c r="R17" s="7">
        <f t="shared" si="9"/>
        <v>1038</v>
      </c>
      <c r="S17" s="7">
        <f t="shared" si="9"/>
        <v>1180</v>
      </c>
      <c r="T17" s="7">
        <f aca="true" t="shared" si="10" ref="T17:V18">T5+T8+T11+T14</f>
        <v>1480</v>
      </c>
      <c r="U17" s="7">
        <f t="shared" si="10"/>
        <v>1315</v>
      </c>
      <c r="V17" s="7">
        <f t="shared" si="10"/>
        <v>1207</v>
      </c>
      <c r="W17" s="7">
        <f>W5+W8+W11+W14</f>
        <v>994</v>
      </c>
      <c r="X17" s="7">
        <f>X5+X8+X11+X14</f>
        <v>1187</v>
      </c>
      <c r="Y17" s="8">
        <f>Y5+Y8+Y11+Y14</f>
        <v>25998</v>
      </c>
    </row>
    <row r="18" spans="1:25" ht="12.75">
      <c r="A18" s="9"/>
      <c r="B18" s="10" t="s">
        <v>6</v>
      </c>
      <c r="C18" s="25">
        <f aca="true" t="shared" si="11" ref="C18:Y18">C6+C9+C12+C15</f>
        <v>115</v>
      </c>
      <c r="D18" s="11">
        <f t="shared" si="11"/>
        <v>139</v>
      </c>
      <c r="E18" s="11">
        <f t="shared" si="11"/>
        <v>114</v>
      </c>
      <c r="F18" s="11">
        <f t="shared" si="11"/>
        <v>168</v>
      </c>
      <c r="G18" s="11">
        <f t="shared" si="11"/>
        <v>105</v>
      </c>
      <c r="H18" s="11">
        <f t="shared" si="11"/>
        <v>189</v>
      </c>
      <c r="I18" s="11">
        <f t="shared" si="11"/>
        <v>207</v>
      </c>
      <c r="J18" s="11">
        <f t="shared" si="11"/>
        <v>184</v>
      </c>
      <c r="K18" s="11">
        <f t="shared" si="11"/>
        <v>187</v>
      </c>
      <c r="L18" s="11">
        <f t="shared" si="11"/>
        <v>254</v>
      </c>
      <c r="M18" s="11">
        <f t="shared" si="11"/>
        <v>236</v>
      </c>
      <c r="N18" s="11">
        <f t="shared" si="11"/>
        <v>144</v>
      </c>
      <c r="O18" s="11">
        <f t="shared" si="11"/>
        <v>266</v>
      </c>
      <c r="P18" s="11">
        <f t="shared" si="11"/>
        <v>253</v>
      </c>
      <c r="Q18" s="11">
        <f t="shared" si="9"/>
        <v>108</v>
      </c>
      <c r="R18" s="11">
        <f t="shared" si="9"/>
        <v>187</v>
      </c>
      <c r="S18" s="11">
        <f t="shared" si="9"/>
        <v>204</v>
      </c>
      <c r="T18" s="11">
        <f t="shared" si="10"/>
        <v>213</v>
      </c>
      <c r="U18" s="11" t="e">
        <f t="shared" si="10"/>
        <v>#VALUE!</v>
      </c>
      <c r="V18" s="11" t="e">
        <f t="shared" si="10"/>
        <v>#VALUE!</v>
      </c>
      <c r="W18" s="11" t="e">
        <f>W6+W9+W12+W15</f>
        <v>#VALUE!</v>
      </c>
      <c r="X18" s="11" t="e">
        <f>X6+X9+X12+X15</f>
        <v>#VALUE!</v>
      </c>
      <c r="Y18" s="12">
        <f t="shared" si="11"/>
        <v>3990</v>
      </c>
    </row>
    <row r="19" spans="1:25" ht="12.75">
      <c r="A19" s="20"/>
      <c r="B19" s="21" t="s">
        <v>7</v>
      </c>
      <c r="C19" s="26">
        <f>C18*100/C17</f>
        <v>10.240427426536064</v>
      </c>
      <c r="D19" s="22">
        <f aca="true" t="shared" si="12" ref="D19:Y19">D18*100/D17</f>
        <v>10.175695461200586</v>
      </c>
      <c r="E19" s="22">
        <f t="shared" si="12"/>
        <v>13.459268004722551</v>
      </c>
      <c r="F19" s="22">
        <f t="shared" si="12"/>
        <v>12.679245283018869</v>
      </c>
      <c r="G19" s="22">
        <f t="shared" si="12"/>
        <v>14.150943396226415</v>
      </c>
      <c r="H19" s="22">
        <f t="shared" si="12"/>
        <v>13.061506565307532</v>
      </c>
      <c r="I19" s="22">
        <f t="shared" si="12"/>
        <v>16.071428571428573</v>
      </c>
      <c r="J19" s="22">
        <f t="shared" si="12"/>
        <v>15.944540727902947</v>
      </c>
      <c r="K19" s="22">
        <f t="shared" si="12"/>
        <v>18.64406779661017</v>
      </c>
      <c r="L19" s="22">
        <f t="shared" si="12"/>
        <v>17.590027700831026</v>
      </c>
      <c r="M19" s="22">
        <f t="shared" si="12"/>
        <v>16.83309557774608</v>
      </c>
      <c r="N19" s="22">
        <f t="shared" si="12"/>
        <v>17.001180637544273</v>
      </c>
      <c r="O19" s="22">
        <f t="shared" si="12"/>
        <v>18.666666666666668</v>
      </c>
      <c r="P19" s="22">
        <f t="shared" si="12"/>
        <v>16.238767650834404</v>
      </c>
      <c r="Q19" s="22">
        <f aca="true" t="shared" si="13" ref="Q19:X19">Q18*100/Q17</f>
        <v>17.252396166134186</v>
      </c>
      <c r="R19" s="22">
        <f t="shared" si="13"/>
        <v>18.015414258188823</v>
      </c>
      <c r="S19" s="22">
        <f t="shared" si="13"/>
        <v>17.28813559322034</v>
      </c>
      <c r="T19" s="22">
        <f t="shared" si="13"/>
        <v>14.391891891891891</v>
      </c>
      <c r="U19" s="22" t="e">
        <f t="shared" si="13"/>
        <v>#VALUE!</v>
      </c>
      <c r="V19" s="22" t="e">
        <f t="shared" si="13"/>
        <v>#VALUE!</v>
      </c>
      <c r="W19" s="22" t="e">
        <f t="shared" si="13"/>
        <v>#VALUE!</v>
      </c>
      <c r="X19" s="22" t="e">
        <f t="shared" si="13"/>
        <v>#VALUE!</v>
      </c>
      <c r="Y19" s="23">
        <f t="shared" si="12"/>
        <v>15.347334410339258</v>
      </c>
    </row>
    <row r="20" ht="12.75">
      <c r="A20" s="3" t="s">
        <v>13</v>
      </c>
    </row>
    <row r="21" ht="12.75">
      <c r="A21" s="1" t="s">
        <v>23</v>
      </c>
    </row>
    <row r="22" ht="12.75">
      <c r="A22" s="1" t="s">
        <v>15</v>
      </c>
    </row>
    <row r="23" ht="12.75">
      <c r="A23" s="1" t="s">
        <v>33</v>
      </c>
    </row>
  </sheetData>
  <sheetProtection selectLockedCells="1" selectUnlockedCells="1"/>
  <mergeCells count="3">
    <mergeCell ref="A3:B4"/>
    <mergeCell ref="Y3:Y4"/>
    <mergeCell ref="C3:X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24" sqref="P24"/>
    </sheetView>
  </sheetViews>
  <sheetFormatPr defaultColWidth="11.421875" defaultRowHeight="12.75"/>
  <cols>
    <col min="1" max="1" width="10.140625" style="1" customWidth="1"/>
    <col min="2" max="2" width="14.140625" style="1" customWidth="1"/>
    <col min="3" max="24" width="6.7109375" style="2" customWidth="1"/>
    <col min="25" max="25" width="8.57421875" style="2" customWidth="1"/>
    <col min="26" max="16384" width="11.421875" style="1" customWidth="1"/>
  </cols>
  <sheetData>
    <row r="1" ht="12.75">
      <c r="A1" s="3" t="s">
        <v>24</v>
      </c>
    </row>
    <row r="2" ht="12.75">
      <c r="A2" s="3" t="s">
        <v>25</v>
      </c>
    </row>
    <row r="3" spans="1:25" ht="12.75">
      <c r="A3" s="37" t="s">
        <v>18</v>
      </c>
      <c r="B3" s="37"/>
      <c r="C3" s="38" t="s">
        <v>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0"/>
      <c r="Y3" s="37" t="s">
        <v>4</v>
      </c>
    </row>
    <row r="4" spans="1:25" ht="12.75">
      <c r="A4" s="37"/>
      <c r="B4" s="37"/>
      <c r="C4" s="27">
        <v>14</v>
      </c>
      <c r="D4" s="4">
        <v>15</v>
      </c>
      <c r="E4" s="4">
        <v>16</v>
      </c>
      <c r="F4" s="4">
        <v>17</v>
      </c>
      <c r="G4" s="4">
        <v>18</v>
      </c>
      <c r="H4" s="4">
        <v>19</v>
      </c>
      <c r="I4" s="4">
        <v>20</v>
      </c>
      <c r="J4" s="4">
        <v>21</v>
      </c>
      <c r="K4" s="4">
        <v>22</v>
      </c>
      <c r="L4" s="4">
        <v>23</v>
      </c>
      <c r="M4" s="4">
        <v>24</v>
      </c>
      <c r="N4" s="4">
        <v>25</v>
      </c>
      <c r="O4" s="4">
        <v>26</v>
      </c>
      <c r="P4" s="4">
        <v>27</v>
      </c>
      <c r="Q4" s="4">
        <v>28</v>
      </c>
      <c r="R4" s="4">
        <v>29</v>
      </c>
      <c r="S4" s="4">
        <v>30</v>
      </c>
      <c r="T4" s="28">
        <v>31</v>
      </c>
      <c r="U4" s="28">
        <v>32</v>
      </c>
      <c r="V4" s="28">
        <v>33</v>
      </c>
      <c r="W4" s="28">
        <v>34</v>
      </c>
      <c r="X4" s="29">
        <v>35</v>
      </c>
      <c r="Y4" s="37"/>
    </row>
    <row r="5" spans="1:25" ht="12.75">
      <c r="A5" s="5" t="s">
        <v>26</v>
      </c>
      <c r="B5" s="6" t="s">
        <v>4</v>
      </c>
      <c r="C5" s="7">
        <v>590</v>
      </c>
      <c r="D5" s="7">
        <v>524</v>
      </c>
      <c r="E5" s="7">
        <v>518</v>
      </c>
      <c r="F5" s="7">
        <v>526</v>
      </c>
      <c r="G5" s="7">
        <v>508</v>
      </c>
      <c r="H5" s="7">
        <v>501</v>
      </c>
      <c r="I5" s="7">
        <v>613</v>
      </c>
      <c r="J5" s="7">
        <v>545</v>
      </c>
      <c r="K5" s="7">
        <v>578</v>
      </c>
      <c r="L5" s="7">
        <v>568</v>
      </c>
      <c r="M5" s="7">
        <v>635</v>
      </c>
      <c r="N5" s="7">
        <v>561</v>
      </c>
      <c r="O5" s="7">
        <v>574</v>
      </c>
      <c r="P5" s="7">
        <v>548</v>
      </c>
      <c r="Q5" s="7">
        <v>587</v>
      </c>
      <c r="R5" s="7">
        <v>577</v>
      </c>
      <c r="S5" s="7">
        <v>591</v>
      </c>
      <c r="T5" s="7">
        <v>577</v>
      </c>
      <c r="U5" s="7">
        <v>601</v>
      </c>
      <c r="V5" s="7">
        <v>583</v>
      </c>
      <c r="W5" s="7">
        <v>560</v>
      </c>
      <c r="X5" s="7">
        <v>608</v>
      </c>
      <c r="Y5" s="8">
        <f>SUM(C5:X5)</f>
        <v>12473</v>
      </c>
    </row>
    <row r="6" spans="1:25" ht="12.75">
      <c r="A6" s="9"/>
      <c r="B6" s="10" t="s">
        <v>6</v>
      </c>
      <c r="C6" s="11">
        <v>6</v>
      </c>
      <c r="D6" s="11">
        <v>6</v>
      </c>
      <c r="E6" s="11">
        <v>3</v>
      </c>
      <c r="F6" s="11">
        <v>6</v>
      </c>
      <c r="G6" s="11">
        <v>5</v>
      </c>
      <c r="H6" s="11">
        <v>8</v>
      </c>
      <c r="I6" s="11">
        <v>4</v>
      </c>
      <c r="J6" s="11">
        <v>5</v>
      </c>
      <c r="K6" s="11">
        <v>10</v>
      </c>
      <c r="L6" s="11">
        <v>4</v>
      </c>
      <c r="M6" s="11">
        <v>20</v>
      </c>
      <c r="N6" s="11">
        <v>10</v>
      </c>
      <c r="O6" s="11">
        <v>15</v>
      </c>
      <c r="P6" s="11">
        <v>14</v>
      </c>
      <c r="Q6" s="11">
        <v>12</v>
      </c>
      <c r="R6" s="11">
        <v>5</v>
      </c>
      <c r="S6" s="11">
        <v>16</v>
      </c>
      <c r="T6" s="11">
        <v>12</v>
      </c>
      <c r="U6" s="11">
        <v>13</v>
      </c>
      <c r="V6" s="11">
        <v>14</v>
      </c>
      <c r="W6" s="11">
        <v>6</v>
      </c>
      <c r="X6" s="11">
        <v>6</v>
      </c>
      <c r="Y6" s="12">
        <f>SUM(C6:X6)</f>
        <v>200</v>
      </c>
    </row>
    <row r="7" spans="1:25" ht="12.75">
      <c r="A7" s="13"/>
      <c r="B7" s="14" t="s">
        <v>7</v>
      </c>
      <c r="C7" s="15">
        <f>C6*100/C5</f>
        <v>1.0169491525423728</v>
      </c>
      <c r="D7" s="15">
        <f aca="true" t="shared" si="0" ref="D7:Y7">D6*100/D5</f>
        <v>1.1450381679389312</v>
      </c>
      <c r="E7" s="15">
        <f t="shared" si="0"/>
        <v>0.5791505791505791</v>
      </c>
      <c r="F7" s="15">
        <f t="shared" si="0"/>
        <v>1.1406844106463878</v>
      </c>
      <c r="G7" s="15">
        <f t="shared" si="0"/>
        <v>0.984251968503937</v>
      </c>
      <c r="H7" s="15">
        <f t="shared" si="0"/>
        <v>1.596806387225549</v>
      </c>
      <c r="I7" s="15">
        <f t="shared" si="0"/>
        <v>0.6525285481239804</v>
      </c>
      <c r="J7" s="15">
        <f t="shared" si="0"/>
        <v>0.9174311926605505</v>
      </c>
      <c r="K7" s="15">
        <f t="shared" si="0"/>
        <v>1.7301038062283738</v>
      </c>
      <c r="L7" s="15">
        <f t="shared" si="0"/>
        <v>0.704225352112676</v>
      </c>
      <c r="M7" s="15">
        <f t="shared" si="0"/>
        <v>3.1496062992125986</v>
      </c>
      <c r="N7" s="15">
        <f t="shared" si="0"/>
        <v>1.7825311942959001</v>
      </c>
      <c r="O7" s="15">
        <f t="shared" si="0"/>
        <v>2.6132404181184667</v>
      </c>
      <c r="P7" s="15">
        <f t="shared" si="0"/>
        <v>2.5547445255474455</v>
      </c>
      <c r="Q7" s="15">
        <f aca="true" t="shared" si="1" ref="Q7:X7">Q6*100/Q5</f>
        <v>2.0442930153321974</v>
      </c>
      <c r="R7" s="15">
        <f t="shared" si="1"/>
        <v>0.8665511265164645</v>
      </c>
      <c r="S7" s="15">
        <f t="shared" si="1"/>
        <v>2.707275803722504</v>
      </c>
      <c r="T7" s="15">
        <f t="shared" si="1"/>
        <v>2.079722703639515</v>
      </c>
      <c r="U7" s="15">
        <f t="shared" si="1"/>
        <v>2.1630615640599</v>
      </c>
      <c r="V7" s="15">
        <f t="shared" si="1"/>
        <v>2.4013722126929675</v>
      </c>
      <c r="W7" s="15">
        <f t="shared" si="1"/>
        <v>1.0714285714285714</v>
      </c>
      <c r="X7" s="15">
        <f t="shared" si="1"/>
        <v>0.9868421052631579</v>
      </c>
      <c r="Y7" s="16">
        <f t="shared" si="0"/>
        <v>1.3869959111681232</v>
      </c>
    </row>
    <row r="8" spans="1:25" ht="12.75">
      <c r="A8" s="9" t="s">
        <v>19</v>
      </c>
      <c r="B8" s="17" t="s">
        <v>4</v>
      </c>
      <c r="C8" s="18">
        <v>626</v>
      </c>
      <c r="D8" s="18">
        <v>597</v>
      </c>
      <c r="E8" s="18">
        <v>543</v>
      </c>
      <c r="F8" s="18">
        <v>565</v>
      </c>
      <c r="G8" s="18">
        <v>513</v>
      </c>
      <c r="H8" s="18">
        <v>555</v>
      </c>
      <c r="I8" s="18">
        <v>606</v>
      </c>
      <c r="J8" s="18">
        <v>583</v>
      </c>
      <c r="K8" s="18">
        <v>603</v>
      </c>
      <c r="L8" s="18">
        <v>667</v>
      </c>
      <c r="M8" s="18">
        <v>665</v>
      </c>
      <c r="N8" s="18">
        <v>672</v>
      </c>
      <c r="O8" s="18">
        <v>717</v>
      </c>
      <c r="P8" s="18">
        <v>679</v>
      </c>
      <c r="Q8" s="18">
        <v>764</v>
      </c>
      <c r="R8" s="18">
        <v>660</v>
      </c>
      <c r="S8" s="18">
        <v>670</v>
      </c>
      <c r="T8" s="18">
        <v>593</v>
      </c>
      <c r="U8" s="18">
        <v>610</v>
      </c>
      <c r="V8" s="18">
        <v>571</v>
      </c>
      <c r="W8" s="18">
        <v>658</v>
      </c>
      <c r="X8" s="18">
        <v>639</v>
      </c>
      <c r="Y8" s="19">
        <f>SUM(C8:X8)</f>
        <v>13756</v>
      </c>
    </row>
    <row r="9" spans="1:25" ht="12.75">
      <c r="A9" s="9"/>
      <c r="B9" s="10" t="s">
        <v>6</v>
      </c>
      <c r="C9" s="11">
        <v>48</v>
      </c>
      <c r="D9" s="11">
        <v>56</v>
      </c>
      <c r="E9" s="11">
        <v>48</v>
      </c>
      <c r="F9" s="11">
        <v>51</v>
      </c>
      <c r="G9" s="11">
        <v>34</v>
      </c>
      <c r="H9" s="11">
        <v>41</v>
      </c>
      <c r="I9" s="11">
        <v>75</v>
      </c>
      <c r="J9" s="11">
        <v>55</v>
      </c>
      <c r="K9" s="11">
        <v>66</v>
      </c>
      <c r="L9" s="11">
        <v>89</v>
      </c>
      <c r="M9" s="11">
        <v>111</v>
      </c>
      <c r="N9" s="11">
        <v>112</v>
      </c>
      <c r="O9" s="11">
        <v>137</v>
      </c>
      <c r="P9" s="11">
        <v>155</v>
      </c>
      <c r="Q9" s="11">
        <v>164</v>
      </c>
      <c r="R9" s="11">
        <v>116</v>
      </c>
      <c r="S9" s="11">
        <v>104</v>
      </c>
      <c r="T9" s="11">
        <v>65</v>
      </c>
      <c r="U9" s="11">
        <v>73</v>
      </c>
      <c r="V9" s="11">
        <v>71</v>
      </c>
      <c r="W9" s="11">
        <v>91</v>
      </c>
      <c r="X9" s="11">
        <v>50</v>
      </c>
      <c r="Y9" s="12">
        <f>SUM(C9:X9)</f>
        <v>1812</v>
      </c>
    </row>
    <row r="10" spans="1:25" ht="12.75">
      <c r="A10" s="13"/>
      <c r="B10" s="14" t="s">
        <v>7</v>
      </c>
      <c r="C10" s="15">
        <f aca="true" t="shared" si="2" ref="C10:Y10">C9*100/C8</f>
        <v>7.667731629392971</v>
      </c>
      <c r="D10" s="15">
        <f t="shared" si="2"/>
        <v>9.380234505862646</v>
      </c>
      <c r="E10" s="15">
        <f t="shared" si="2"/>
        <v>8.839779005524862</v>
      </c>
      <c r="F10" s="15">
        <f t="shared" si="2"/>
        <v>9.026548672566372</v>
      </c>
      <c r="G10" s="15">
        <f t="shared" si="2"/>
        <v>6.627680311890838</v>
      </c>
      <c r="H10" s="15">
        <f t="shared" si="2"/>
        <v>7.387387387387387</v>
      </c>
      <c r="I10" s="15">
        <f t="shared" si="2"/>
        <v>12.376237623762377</v>
      </c>
      <c r="J10" s="15">
        <f t="shared" si="2"/>
        <v>9.433962264150944</v>
      </c>
      <c r="K10" s="15">
        <f t="shared" si="2"/>
        <v>10.945273631840797</v>
      </c>
      <c r="L10" s="15">
        <f t="shared" si="2"/>
        <v>13.343328335832084</v>
      </c>
      <c r="M10" s="15">
        <f t="shared" si="2"/>
        <v>16.69172932330827</v>
      </c>
      <c r="N10" s="15">
        <f t="shared" si="2"/>
        <v>16.666666666666668</v>
      </c>
      <c r="O10" s="15">
        <f t="shared" si="2"/>
        <v>19.107391910739192</v>
      </c>
      <c r="P10" s="15">
        <f t="shared" si="2"/>
        <v>22.827687776141385</v>
      </c>
      <c r="Q10" s="15">
        <f aca="true" t="shared" si="3" ref="Q10:X10">Q9*100/Q8</f>
        <v>21.465968586387433</v>
      </c>
      <c r="R10" s="15">
        <f t="shared" si="3"/>
        <v>17.575757575757574</v>
      </c>
      <c r="S10" s="15">
        <f t="shared" si="3"/>
        <v>15.522388059701493</v>
      </c>
      <c r="T10" s="15">
        <f t="shared" si="3"/>
        <v>10.961214165261383</v>
      </c>
      <c r="U10" s="15">
        <f t="shared" si="3"/>
        <v>11.967213114754099</v>
      </c>
      <c r="V10" s="15">
        <f t="shared" si="3"/>
        <v>12.43432574430823</v>
      </c>
      <c r="W10" s="15">
        <f t="shared" si="3"/>
        <v>13.829787234042554</v>
      </c>
      <c r="X10" s="15">
        <f t="shared" si="3"/>
        <v>7.82472613458529</v>
      </c>
      <c r="Y10" s="16">
        <f t="shared" si="2"/>
        <v>12.067461471357953</v>
      </c>
    </row>
    <row r="11" spans="1:25" ht="12.75">
      <c r="A11" s="9" t="s">
        <v>20</v>
      </c>
      <c r="B11" s="17" t="s">
        <v>4</v>
      </c>
      <c r="C11" s="18">
        <v>1258</v>
      </c>
      <c r="D11" s="18">
        <v>1210</v>
      </c>
      <c r="E11" s="18">
        <v>1277</v>
      </c>
      <c r="F11" s="18">
        <v>1114</v>
      </c>
      <c r="G11" s="18">
        <v>1131</v>
      </c>
      <c r="H11" s="18">
        <v>1125</v>
      </c>
      <c r="I11" s="18">
        <v>1196</v>
      </c>
      <c r="J11" s="18">
        <v>1242</v>
      </c>
      <c r="K11" s="18">
        <v>1287</v>
      </c>
      <c r="L11" s="18">
        <v>1441</v>
      </c>
      <c r="M11" s="18">
        <v>1571</v>
      </c>
      <c r="N11" s="18">
        <v>1697</v>
      </c>
      <c r="O11" s="18">
        <v>1687</v>
      </c>
      <c r="P11" s="18">
        <v>1584</v>
      </c>
      <c r="Q11" s="18">
        <v>1528</v>
      </c>
      <c r="R11" s="18">
        <v>1200</v>
      </c>
      <c r="S11" s="18">
        <v>1019</v>
      </c>
      <c r="T11" s="18">
        <v>1054</v>
      </c>
      <c r="U11" s="18">
        <v>1107</v>
      </c>
      <c r="V11" s="18">
        <v>1206</v>
      </c>
      <c r="W11" s="18">
        <v>1189</v>
      </c>
      <c r="X11" s="18">
        <v>1321</v>
      </c>
      <c r="Y11" s="19">
        <f>SUM(C11:X11)</f>
        <v>28444</v>
      </c>
    </row>
    <row r="12" spans="1:25" ht="12.75">
      <c r="A12" s="9"/>
      <c r="B12" s="10" t="s">
        <v>6</v>
      </c>
      <c r="C12" s="11">
        <v>137</v>
      </c>
      <c r="D12" s="11">
        <v>121</v>
      </c>
      <c r="E12" s="11">
        <v>164</v>
      </c>
      <c r="F12" s="11">
        <v>118</v>
      </c>
      <c r="G12" s="11">
        <v>115</v>
      </c>
      <c r="H12" s="11">
        <v>120</v>
      </c>
      <c r="I12" s="11">
        <v>138</v>
      </c>
      <c r="J12" s="11">
        <v>152</v>
      </c>
      <c r="K12" s="11">
        <v>197</v>
      </c>
      <c r="L12" s="11">
        <v>240</v>
      </c>
      <c r="M12" s="11">
        <v>278</v>
      </c>
      <c r="N12" s="11">
        <v>326</v>
      </c>
      <c r="O12" s="11">
        <v>341</v>
      </c>
      <c r="P12" s="11">
        <v>340</v>
      </c>
      <c r="Q12" s="11">
        <v>295</v>
      </c>
      <c r="R12" s="11">
        <v>196</v>
      </c>
      <c r="S12" s="11">
        <v>150</v>
      </c>
      <c r="T12" s="11">
        <v>160</v>
      </c>
      <c r="U12" s="11">
        <v>149</v>
      </c>
      <c r="V12" s="11">
        <v>176</v>
      </c>
      <c r="W12" s="11">
        <v>154</v>
      </c>
      <c r="X12" s="11">
        <v>178</v>
      </c>
      <c r="Y12" s="12">
        <f>SUM(C12:X12)</f>
        <v>4245</v>
      </c>
    </row>
    <row r="13" spans="1:25" ht="12.75">
      <c r="A13" s="13"/>
      <c r="B13" s="14" t="s">
        <v>7</v>
      </c>
      <c r="C13" s="15">
        <f aca="true" t="shared" si="4" ref="C13:Y13">C12*100/C11</f>
        <v>10.890302066772655</v>
      </c>
      <c r="D13" s="15">
        <f t="shared" si="4"/>
        <v>10</v>
      </c>
      <c r="E13" s="15">
        <f t="shared" si="4"/>
        <v>12.84259984338293</v>
      </c>
      <c r="F13" s="15">
        <f t="shared" si="4"/>
        <v>10.59245960502693</v>
      </c>
      <c r="G13" s="15">
        <f t="shared" si="4"/>
        <v>10.167992926613616</v>
      </c>
      <c r="H13" s="15">
        <f t="shared" si="4"/>
        <v>10.666666666666666</v>
      </c>
      <c r="I13" s="15">
        <f t="shared" si="4"/>
        <v>11.538461538461538</v>
      </c>
      <c r="J13" s="15">
        <f t="shared" si="4"/>
        <v>12.238325281803542</v>
      </c>
      <c r="K13" s="15">
        <f t="shared" si="4"/>
        <v>15.306915306915307</v>
      </c>
      <c r="L13" s="15">
        <f t="shared" si="4"/>
        <v>16.655100624566273</v>
      </c>
      <c r="M13" s="15">
        <f t="shared" si="4"/>
        <v>17.69573520050923</v>
      </c>
      <c r="N13" s="15">
        <f t="shared" si="4"/>
        <v>19.210371243370655</v>
      </c>
      <c r="O13" s="15">
        <f t="shared" si="4"/>
        <v>20.21339656194428</v>
      </c>
      <c r="P13" s="15">
        <f aca="true" t="shared" si="5" ref="P13:X13">P12*100/P11</f>
        <v>21.464646464646464</v>
      </c>
      <c r="Q13" s="15">
        <f t="shared" si="5"/>
        <v>19.30628272251309</v>
      </c>
      <c r="R13" s="15">
        <f t="shared" si="5"/>
        <v>16.333333333333332</v>
      </c>
      <c r="S13" s="15">
        <f t="shared" si="5"/>
        <v>14.720314033366044</v>
      </c>
      <c r="T13" s="15">
        <f t="shared" si="5"/>
        <v>15.180265654648956</v>
      </c>
      <c r="U13" s="15">
        <f>U12*100/U11</f>
        <v>13.459801264679314</v>
      </c>
      <c r="V13" s="15">
        <f>V12*100/V11</f>
        <v>14.593698175787727</v>
      </c>
      <c r="W13" s="15">
        <f>W12*100/W11</f>
        <v>12.952060555088309</v>
      </c>
      <c r="X13" s="15">
        <f t="shared" si="5"/>
        <v>13.474640423921272</v>
      </c>
      <c r="Y13" s="16">
        <f t="shared" si="4"/>
        <v>13.756855575868373</v>
      </c>
    </row>
    <row r="14" spans="1:25" ht="12.75">
      <c r="A14" s="9" t="s">
        <v>21</v>
      </c>
      <c r="B14" s="17" t="s">
        <v>4</v>
      </c>
      <c r="C14" s="18">
        <v>620</v>
      </c>
      <c r="D14" s="18">
        <v>583</v>
      </c>
      <c r="E14" s="18">
        <v>532</v>
      </c>
      <c r="F14" s="18">
        <v>536</v>
      </c>
      <c r="G14" s="18">
        <v>466</v>
      </c>
      <c r="H14" s="18">
        <v>529</v>
      </c>
      <c r="I14" s="18">
        <v>598</v>
      </c>
      <c r="J14" s="18">
        <v>525</v>
      </c>
      <c r="K14" s="18">
        <v>519</v>
      </c>
      <c r="L14" s="18">
        <v>570</v>
      </c>
      <c r="M14" s="18">
        <v>566</v>
      </c>
      <c r="N14" s="18">
        <v>594</v>
      </c>
      <c r="O14" s="18">
        <v>583</v>
      </c>
      <c r="P14" s="18">
        <v>548</v>
      </c>
      <c r="Q14" s="18">
        <v>602</v>
      </c>
      <c r="R14" s="18">
        <v>613</v>
      </c>
      <c r="S14" s="18">
        <v>581</v>
      </c>
      <c r="T14" s="18">
        <v>561</v>
      </c>
      <c r="U14" s="18">
        <v>545</v>
      </c>
      <c r="V14" s="18">
        <v>547</v>
      </c>
      <c r="W14" s="18">
        <v>570</v>
      </c>
      <c r="X14" s="18">
        <v>577</v>
      </c>
      <c r="Y14" s="19">
        <f>SUM(C14:X14)</f>
        <v>12365</v>
      </c>
    </row>
    <row r="15" spans="1:25" ht="12.75">
      <c r="A15" s="9"/>
      <c r="B15" s="10" t="s">
        <v>6</v>
      </c>
      <c r="C15" s="11">
        <v>19</v>
      </c>
      <c r="D15" s="11">
        <v>16</v>
      </c>
      <c r="E15" s="11">
        <v>19</v>
      </c>
      <c r="F15" s="11">
        <v>26</v>
      </c>
      <c r="G15" s="11">
        <v>18</v>
      </c>
      <c r="H15" s="11">
        <v>21</v>
      </c>
      <c r="I15" s="11">
        <v>30</v>
      </c>
      <c r="J15" s="11">
        <v>21</v>
      </c>
      <c r="K15" s="11">
        <v>26</v>
      </c>
      <c r="L15" s="11">
        <v>36</v>
      </c>
      <c r="M15" s="11">
        <v>31</v>
      </c>
      <c r="N15" s="11">
        <v>42</v>
      </c>
      <c r="O15" s="11">
        <v>48</v>
      </c>
      <c r="P15" s="11">
        <v>40</v>
      </c>
      <c r="Q15" s="11">
        <v>66</v>
      </c>
      <c r="R15" s="11">
        <v>49</v>
      </c>
      <c r="S15" s="11">
        <v>51</v>
      </c>
      <c r="T15" s="11">
        <v>48</v>
      </c>
      <c r="U15" s="11">
        <v>34</v>
      </c>
      <c r="V15" s="11">
        <v>20</v>
      </c>
      <c r="W15" s="11">
        <v>22</v>
      </c>
      <c r="X15" s="11">
        <v>29</v>
      </c>
      <c r="Y15" s="12">
        <f>SUM(C15:X15)</f>
        <v>712</v>
      </c>
    </row>
    <row r="16" spans="1:25" ht="12.75">
      <c r="A16" s="13"/>
      <c r="B16" s="14" t="s">
        <v>7</v>
      </c>
      <c r="C16" s="15">
        <f aca="true" t="shared" si="6" ref="C16:Y16">C15*100/C14</f>
        <v>3.064516129032258</v>
      </c>
      <c r="D16" s="15">
        <f t="shared" si="6"/>
        <v>2.7444253859348198</v>
      </c>
      <c r="E16" s="15">
        <f t="shared" si="6"/>
        <v>3.5714285714285716</v>
      </c>
      <c r="F16" s="15">
        <f t="shared" si="6"/>
        <v>4.850746268656716</v>
      </c>
      <c r="G16" s="15">
        <f t="shared" si="6"/>
        <v>3.8626609442060085</v>
      </c>
      <c r="H16" s="15">
        <f t="shared" si="6"/>
        <v>3.9697542533081287</v>
      </c>
      <c r="I16" s="15">
        <f t="shared" si="6"/>
        <v>5.016722408026756</v>
      </c>
      <c r="J16" s="15">
        <f t="shared" si="6"/>
        <v>4</v>
      </c>
      <c r="K16" s="15">
        <f t="shared" si="6"/>
        <v>5.009633911368016</v>
      </c>
      <c r="L16" s="15">
        <f t="shared" si="6"/>
        <v>6.315789473684211</v>
      </c>
      <c r="M16" s="15">
        <f t="shared" si="6"/>
        <v>5.477031802120141</v>
      </c>
      <c r="N16" s="15">
        <f t="shared" si="6"/>
        <v>7.070707070707071</v>
      </c>
      <c r="O16" s="15">
        <f t="shared" si="6"/>
        <v>8.23327615780446</v>
      </c>
      <c r="P16" s="15">
        <f t="shared" si="6"/>
        <v>7.299270072992701</v>
      </c>
      <c r="Q16" s="15">
        <f aca="true" t="shared" si="7" ref="Q16:X16">Q15*100/Q14</f>
        <v>10.96345514950166</v>
      </c>
      <c r="R16" s="15">
        <f t="shared" si="7"/>
        <v>7.993474714518761</v>
      </c>
      <c r="S16" s="15">
        <f t="shared" si="7"/>
        <v>8.777969018932874</v>
      </c>
      <c r="T16" s="15">
        <f t="shared" si="7"/>
        <v>8.556149732620321</v>
      </c>
      <c r="U16" s="15">
        <f t="shared" si="7"/>
        <v>6.238532110091743</v>
      </c>
      <c r="V16" s="15">
        <f t="shared" si="7"/>
        <v>3.656307129798903</v>
      </c>
      <c r="W16" s="15">
        <f t="shared" si="7"/>
        <v>3.8596491228070176</v>
      </c>
      <c r="X16" s="15">
        <f t="shared" si="7"/>
        <v>5.025996533795494</v>
      </c>
      <c r="Y16" s="16">
        <f t="shared" si="6"/>
        <v>5.345733926405176</v>
      </c>
    </row>
    <row r="17" spans="1:25" ht="12.75">
      <c r="A17" s="9" t="s">
        <v>22</v>
      </c>
      <c r="B17" s="17" t="s">
        <v>4</v>
      </c>
      <c r="C17" s="18">
        <v>1705</v>
      </c>
      <c r="D17" s="18">
        <v>1616</v>
      </c>
      <c r="E17" s="18">
        <v>1608</v>
      </c>
      <c r="F17" s="18">
        <v>1566</v>
      </c>
      <c r="G17" s="18">
        <v>1549</v>
      </c>
      <c r="H17" s="18">
        <v>1522</v>
      </c>
      <c r="I17" s="18">
        <v>1713</v>
      </c>
      <c r="J17" s="18">
        <v>1619</v>
      </c>
      <c r="K17" s="18">
        <v>1670</v>
      </c>
      <c r="L17" s="18">
        <v>1968</v>
      </c>
      <c r="M17" s="18">
        <v>2119</v>
      </c>
      <c r="N17" s="18">
        <v>2036</v>
      </c>
      <c r="O17" s="18">
        <v>2070</v>
      </c>
      <c r="P17" s="18">
        <v>1879</v>
      </c>
      <c r="Q17" s="18">
        <v>2108</v>
      </c>
      <c r="R17" s="18">
        <v>1853</v>
      </c>
      <c r="S17" s="18">
        <v>1602</v>
      </c>
      <c r="T17" s="18">
        <v>1645</v>
      </c>
      <c r="U17" s="18">
        <v>1536</v>
      </c>
      <c r="V17" s="18">
        <v>1721</v>
      </c>
      <c r="W17" s="18">
        <v>1747</v>
      </c>
      <c r="X17" s="18">
        <v>1879</v>
      </c>
      <c r="Y17" s="19">
        <f>SUM(C17:X17)</f>
        <v>38731</v>
      </c>
    </row>
    <row r="18" spans="1:25" ht="12.75">
      <c r="A18" s="9"/>
      <c r="B18" s="10" t="s">
        <v>6</v>
      </c>
      <c r="C18" s="11">
        <v>109</v>
      </c>
      <c r="D18" s="11">
        <v>114</v>
      </c>
      <c r="E18" s="11">
        <v>107</v>
      </c>
      <c r="F18" s="11">
        <v>113</v>
      </c>
      <c r="G18" s="11">
        <v>93</v>
      </c>
      <c r="H18" s="11">
        <v>101</v>
      </c>
      <c r="I18" s="11">
        <v>115</v>
      </c>
      <c r="J18" s="11">
        <v>127</v>
      </c>
      <c r="K18" s="11">
        <v>166</v>
      </c>
      <c r="L18" s="11">
        <v>212</v>
      </c>
      <c r="M18" s="11">
        <v>260</v>
      </c>
      <c r="N18" s="11">
        <v>312</v>
      </c>
      <c r="O18" s="11">
        <v>283</v>
      </c>
      <c r="P18" s="11">
        <v>291</v>
      </c>
      <c r="Q18" s="11">
        <v>327</v>
      </c>
      <c r="R18" s="11">
        <v>270</v>
      </c>
      <c r="S18" s="11">
        <v>187</v>
      </c>
      <c r="T18" s="11">
        <v>211</v>
      </c>
      <c r="U18" s="11">
        <v>181</v>
      </c>
      <c r="V18" s="11">
        <v>208</v>
      </c>
      <c r="W18" s="11">
        <v>190</v>
      </c>
      <c r="X18" s="11">
        <v>186</v>
      </c>
      <c r="Y18" s="12">
        <f>SUM(C18:X18)</f>
        <v>4163</v>
      </c>
    </row>
    <row r="19" spans="1:25" ht="12.75">
      <c r="A19" s="13"/>
      <c r="B19" s="14" t="s">
        <v>7</v>
      </c>
      <c r="C19" s="15">
        <f aca="true" t="shared" si="8" ref="C19:Y19">C18*100/C17</f>
        <v>6.392961876832844</v>
      </c>
      <c r="D19" s="15">
        <f t="shared" si="8"/>
        <v>7.054455445544554</v>
      </c>
      <c r="E19" s="15">
        <f t="shared" si="8"/>
        <v>6.654228855721393</v>
      </c>
      <c r="F19" s="15">
        <f t="shared" si="8"/>
        <v>7.215836526181354</v>
      </c>
      <c r="G19" s="15">
        <f t="shared" si="8"/>
        <v>6.003873466752744</v>
      </c>
      <c r="H19" s="15">
        <f t="shared" si="8"/>
        <v>6.636005256241787</v>
      </c>
      <c r="I19" s="15">
        <f t="shared" si="8"/>
        <v>6.713368359603035</v>
      </c>
      <c r="J19" s="15">
        <f t="shared" si="8"/>
        <v>7.8443483631871525</v>
      </c>
      <c r="K19" s="15">
        <f t="shared" si="8"/>
        <v>9.940119760479043</v>
      </c>
      <c r="L19" s="15">
        <f t="shared" si="8"/>
        <v>10.772357723577235</v>
      </c>
      <c r="M19" s="15">
        <f t="shared" si="8"/>
        <v>12.269938650306749</v>
      </c>
      <c r="N19" s="15">
        <f t="shared" si="8"/>
        <v>15.324165029469548</v>
      </c>
      <c r="O19" s="15">
        <f t="shared" si="8"/>
        <v>13.671497584541063</v>
      </c>
      <c r="P19" s="15">
        <f t="shared" si="8"/>
        <v>15.486961149547632</v>
      </c>
      <c r="Q19" s="15">
        <f aca="true" t="shared" si="9" ref="Q19:X19">Q18*100/Q17</f>
        <v>15.512333965844402</v>
      </c>
      <c r="R19" s="15">
        <f t="shared" si="9"/>
        <v>14.57096600107933</v>
      </c>
      <c r="S19" s="15">
        <f t="shared" si="9"/>
        <v>11.6729088639201</v>
      </c>
      <c r="T19" s="15">
        <f t="shared" si="9"/>
        <v>12.826747720364741</v>
      </c>
      <c r="U19" s="15">
        <f t="shared" si="9"/>
        <v>11.783854166666666</v>
      </c>
      <c r="V19" s="15">
        <f t="shared" si="9"/>
        <v>12.085996513654852</v>
      </c>
      <c r="W19" s="15">
        <f t="shared" si="9"/>
        <v>10.875787063537492</v>
      </c>
      <c r="X19" s="15">
        <f t="shared" si="9"/>
        <v>9.89888238424694</v>
      </c>
      <c r="Y19" s="16">
        <f t="shared" si="8"/>
        <v>9.772533629392477</v>
      </c>
    </row>
    <row r="20" spans="1:25" ht="12.75">
      <c r="A20" s="30" t="s">
        <v>27</v>
      </c>
      <c r="B20" s="17" t="s">
        <v>4</v>
      </c>
      <c r="C20" s="18">
        <v>266</v>
      </c>
      <c r="D20" s="18">
        <v>238</v>
      </c>
      <c r="E20" s="18">
        <v>264</v>
      </c>
      <c r="F20" s="18">
        <v>241</v>
      </c>
      <c r="G20" s="18">
        <v>216</v>
      </c>
      <c r="H20" s="18">
        <v>255</v>
      </c>
      <c r="I20" s="18">
        <v>219</v>
      </c>
      <c r="J20" s="18">
        <v>233</v>
      </c>
      <c r="K20" s="18">
        <v>255</v>
      </c>
      <c r="L20" s="18">
        <v>282</v>
      </c>
      <c r="M20" s="18">
        <v>248</v>
      </c>
      <c r="N20" s="18">
        <v>268</v>
      </c>
      <c r="O20" s="18">
        <v>271</v>
      </c>
      <c r="P20" s="18">
        <v>265</v>
      </c>
      <c r="Q20" s="18">
        <v>231</v>
      </c>
      <c r="R20" s="18">
        <v>251</v>
      </c>
      <c r="S20" s="18">
        <v>232</v>
      </c>
      <c r="T20" s="18">
        <v>260</v>
      </c>
      <c r="U20" s="18">
        <v>254</v>
      </c>
      <c r="V20" s="18">
        <v>250</v>
      </c>
      <c r="W20" s="18">
        <v>221</v>
      </c>
      <c r="X20" s="18">
        <v>207</v>
      </c>
      <c r="Y20" s="19">
        <f>SUM(C20:X20)</f>
        <v>5427</v>
      </c>
    </row>
    <row r="21" spans="1:25" ht="12.75">
      <c r="A21" s="9"/>
      <c r="B21" s="10" t="s">
        <v>6</v>
      </c>
      <c r="C21" s="11">
        <v>0</v>
      </c>
      <c r="D21" s="11">
        <v>0</v>
      </c>
      <c r="E21" s="11">
        <v>1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1</v>
      </c>
      <c r="L21" s="11">
        <v>1</v>
      </c>
      <c r="M21" s="11">
        <v>0</v>
      </c>
      <c r="N21" s="11">
        <v>0</v>
      </c>
      <c r="O21" s="11">
        <v>3</v>
      </c>
      <c r="P21" s="11">
        <v>1</v>
      </c>
      <c r="Q21" s="11">
        <v>1</v>
      </c>
      <c r="R21" s="11">
        <v>3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2">
        <f>SUM(C21:X21)</f>
        <v>11</v>
      </c>
    </row>
    <row r="22" spans="1:25" ht="12.75">
      <c r="A22" s="13"/>
      <c r="B22" s="14" t="s">
        <v>7</v>
      </c>
      <c r="C22" s="15">
        <f aca="true" t="shared" si="10" ref="C22:Y22">C21*100/C20</f>
        <v>0</v>
      </c>
      <c r="D22" s="15">
        <f t="shared" si="10"/>
        <v>0</v>
      </c>
      <c r="E22" s="15">
        <f t="shared" si="10"/>
        <v>0.3787878787878788</v>
      </c>
      <c r="F22" s="15">
        <f t="shared" si="10"/>
        <v>0</v>
      </c>
      <c r="G22" s="15">
        <f t="shared" si="10"/>
        <v>0</v>
      </c>
      <c r="H22" s="15">
        <f t="shared" si="10"/>
        <v>0</v>
      </c>
      <c r="I22" s="15">
        <f>I21*100/I20</f>
        <v>0</v>
      </c>
      <c r="J22" s="15">
        <f t="shared" si="10"/>
        <v>0</v>
      </c>
      <c r="K22" s="15">
        <f t="shared" si="10"/>
        <v>0.39215686274509803</v>
      </c>
      <c r="L22" s="15">
        <f t="shared" si="10"/>
        <v>0.3546099290780142</v>
      </c>
      <c r="M22" s="15">
        <f t="shared" si="10"/>
        <v>0</v>
      </c>
      <c r="N22" s="15">
        <f t="shared" si="10"/>
        <v>0</v>
      </c>
      <c r="O22" s="15">
        <f t="shared" si="10"/>
        <v>1.1070110701107012</v>
      </c>
      <c r="P22" s="15">
        <f t="shared" si="10"/>
        <v>0.37735849056603776</v>
      </c>
      <c r="Q22" s="15">
        <f aca="true" t="shared" si="11" ref="Q22:X22">Q21*100/Q20</f>
        <v>0.4329004329004329</v>
      </c>
      <c r="R22" s="15">
        <f t="shared" si="11"/>
        <v>1.1952191235059761</v>
      </c>
      <c r="S22" s="15">
        <f t="shared" si="11"/>
        <v>0</v>
      </c>
      <c r="T22" s="15">
        <f t="shared" si="11"/>
        <v>0</v>
      </c>
      <c r="U22" s="15">
        <f t="shared" si="11"/>
        <v>0</v>
      </c>
      <c r="V22" s="15">
        <f t="shared" si="11"/>
        <v>0</v>
      </c>
      <c r="W22" s="15">
        <f t="shared" si="11"/>
        <v>0</v>
      </c>
      <c r="X22" s="15">
        <f t="shared" si="11"/>
        <v>0</v>
      </c>
      <c r="Y22" s="16">
        <f t="shared" si="10"/>
        <v>0.20269025244149622</v>
      </c>
    </row>
    <row r="23" spans="1:25" ht="12.75">
      <c r="A23" s="9" t="s">
        <v>28</v>
      </c>
      <c r="B23" s="17" t="s">
        <v>4</v>
      </c>
      <c r="C23" s="31">
        <v>756</v>
      </c>
      <c r="D23" s="31">
        <v>653</v>
      </c>
      <c r="E23" s="31">
        <v>825</v>
      </c>
      <c r="F23" s="31">
        <v>860</v>
      </c>
      <c r="G23" s="31">
        <v>792</v>
      </c>
      <c r="H23" s="31">
        <v>806</v>
      </c>
      <c r="I23" s="31">
        <v>891</v>
      </c>
      <c r="J23" s="31">
        <v>829</v>
      </c>
      <c r="K23" s="31">
        <v>841</v>
      </c>
      <c r="L23" s="31">
        <v>1050</v>
      </c>
      <c r="M23" s="31">
        <v>1390</v>
      </c>
      <c r="N23" s="31">
        <v>1334</v>
      </c>
      <c r="O23" s="31">
        <v>1528</v>
      </c>
      <c r="P23" s="31">
        <v>1563</v>
      </c>
      <c r="Q23" s="31">
        <v>1638</v>
      </c>
      <c r="R23" s="31">
        <v>1469</v>
      </c>
      <c r="S23" s="31">
        <v>1273</v>
      </c>
      <c r="T23" s="31">
        <v>1208</v>
      </c>
      <c r="U23" s="31">
        <v>1258</v>
      </c>
      <c r="V23" s="31">
        <v>1298</v>
      </c>
      <c r="W23" s="31">
        <v>1340</v>
      </c>
      <c r="X23" s="31">
        <v>1373</v>
      </c>
      <c r="Y23" s="32">
        <f>SUM(C23:X23)</f>
        <v>24975</v>
      </c>
    </row>
    <row r="24" spans="1:25" ht="12.75">
      <c r="A24" s="9"/>
      <c r="B24" s="10" t="s">
        <v>6</v>
      </c>
      <c r="C24" s="11">
        <v>49</v>
      </c>
      <c r="D24" s="11">
        <v>44</v>
      </c>
      <c r="E24" s="11">
        <v>59</v>
      </c>
      <c r="F24" s="11">
        <v>63</v>
      </c>
      <c r="G24" s="11">
        <v>49</v>
      </c>
      <c r="H24" s="11">
        <v>55</v>
      </c>
      <c r="I24" s="11">
        <v>55</v>
      </c>
      <c r="J24" s="11">
        <v>68</v>
      </c>
      <c r="K24" s="11">
        <v>69</v>
      </c>
      <c r="L24" s="11">
        <v>85</v>
      </c>
      <c r="M24" s="11">
        <v>142</v>
      </c>
      <c r="N24" s="11">
        <v>167</v>
      </c>
      <c r="O24" s="11">
        <v>229</v>
      </c>
      <c r="P24" s="11">
        <v>206</v>
      </c>
      <c r="Q24" s="11">
        <v>211</v>
      </c>
      <c r="R24" s="11">
        <v>164</v>
      </c>
      <c r="S24" s="11">
        <v>161</v>
      </c>
      <c r="T24" s="11">
        <v>128</v>
      </c>
      <c r="U24" s="11">
        <v>144</v>
      </c>
      <c r="V24" s="11">
        <v>160</v>
      </c>
      <c r="W24" s="11">
        <v>142</v>
      </c>
      <c r="X24" s="11">
        <v>110</v>
      </c>
      <c r="Y24" s="12">
        <f>SUM(C24:X24)</f>
        <v>2560</v>
      </c>
    </row>
    <row r="25" spans="1:25" ht="12.75">
      <c r="A25" s="9"/>
      <c r="B25" s="33" t="s">
        <v>7</v>
      </c>
      <c r="C25" s="34">
        <f>C24*100/C23</f>
        <v>6.481481481481482</v>
      </c>
      <c r="D25" s="34">
        <f aca="true" t="shared" si="12" ref="D25:P25">D24*100/D23</f>
        <v>6.738131699846861</v>
      </c>
      <c r="E25" s="34">
        <f t="shared" si="12"/>
        <v>7.151515151515151</v>
      </c>
      <c r="F25" s="34">
        <f t="shared" si="12"/>
        <v>7.325581395348837</v>
      </c>
      <c r="G25" s="34">
        <f t="shared" si="12"/>
        <v>6.186868686868687</v>
      </c>
      <c r="H25" s="34">
        <f t="shared" si="12"/>
        <v>6.823821339950372</v>
      </c>
      <c r="I25" s="34">
        <f t="shared" si="12"/>
        <v>6.172839506172839</v>
      </c>
      <c r="J25" s="34">
        <f t="shared" si="12"/>
        <v>8.202653799758746</v>
      </c>
      <c r="K25" s="34">
        <f t="shared" si="12"/>
        <v>8.204518430439952</v>
      </c>
      <c r="L25" s="34">
        <f t="shared" si="12"/>
        <v>8.095238095238095</v>
      </c>
      <c r="M25" s="34">
        <f t="shared" si="12"/>
        <v>10.215827338129497</v>
      </c>
      <c r="N25" s="34">
        <f t="shared" si="12"/>
        <v>12.518740629685157</v>
      </c>
      <c r="O25" s="34">
        <f t="shared" si="12"/>
        <v>14.986910994764397</v>
      </c>
      <c r="P25" s="34">
        <f t="shared" si="12"/>
        <v>13.179782469609725</v>
      </c>
      <c r="Q25" s="34">
        <f aca="true" t="shared" si="13" ref="Q25:Y25">Q24*100/Q23</f>
        <v>12.881562881562882</v>
      </c>
      <c r="R25" s="34">
        <f t="shared" si="13"/>
        <v>11.164057181756297</v>
      </c>
      <c r="S25" s="34">
        <f t="shared" si="13"/>
        <v>12.647289866457188</v>
      </c>
      <c r="T25" s="34">
        <f t="shared" si="13"/>
        <v>10.596026490066226</v>
      </c>
      <c r="U25" s="34">
        <f>U24*100/U23</f>
        <v>11.446740858505564</v>
      </c>
      <c r="V25" s="34">
        <f>V24*100/V23</f>
        <v>12.326656394453005</v>
      </c>
      <c r="W25" s="34">
        <f>W24*100/W23</f>
        <v>10.597014925373134</v>
      </c>
      <c r="X25" s="34">
        <f t="shared" si="13"/>
        <v>8.011653313911143</v>
      </c>
      <c r="Y25" s="35">
        <f t="shared" si="13"/>
        <v>10.25025025025025</v>
      </c>
    </row>
    <row r="26" spans="1:25" ht="12.75">
      <c r="A26" s="5" t="s">
        <v>4</v>
      </c>
      <c r="B26" s="6" t="s">
        <v>4</v>
      </c>
      <c r="C26" s="7">
        <f>C5+C8+C11+C14+C17+C20+C23</f>
        <v>5821</v>
      </c>
      <c r="D26" s="7">
        <f aca="true" t="shared" si="14" ref="D26:P26">D5+D8+D11+D14+D17+D20+D23</f>
        <v>5421</v>
      </c>
      <c r="E26" s="7">
        <f t="shared" si="14"/>
        <v>5567</v>
      </c>
      <c r="F26" s="7">
        <f t="shared" si="14"/>
        <v>5408</v>
      </c>
      <c r="G26" s="7">
        <f t="shared" si="14"/>
        <v>5175</v>
      </c>
      <c r="H26" s="7">
        <f t="shared" si="14"/>
        <v>5293</v>
      </c>
      <c r="I26" s="7">
        <f t="shared" si="14"/>
        <v>5836</v>
      </c>
      <c r="J26" s="7">
        <f t="shared" si="14"/>
        <v>5576</v>
      </c>
      <c r="K26" s="7">
        <f t="shared" si="14"/>
        <v>5753</v>
      </c>
      <c r="L26" s="7">
        <f t="shared" si="14"/>
        <v>6546</v>
      </c>
      <c r="M26" s="7">
        <f t="shared" si="14"/>
        <v>7194</v>
      </c>
      <c r="N26" s="7">
        <f t="shared" si="14"/>
        <v>7162</v>
      </c>
      <c r="O26" s="7">
        <f t="shared" si="14"/>
        <v>7430</v>
      </c>
      <c r="P26" s="7">
        <f t="shared" si="14"/>
        <v>7066</v>
      </c>
      <c r="Q26" s="7">
        <f aca="true" t="shared" si="15" ref="Q26:S27">Q5+Q8+Q11+Q14+Q17+Q20+Q23</f>
        <v>7458</v>
      </c>
      <c r="R26" s="7">
        <f t="shared" si="15"/>
        <v>6623</v>
      </c>
      <c r="S26" s="7">
        <f t="shared" si="15"/>
        <v>5968</v>
      </c>
      <c r="T26" s="7">
        <f aca="true" t="shared" si="16" ref="T26:Y27">T5+T8+T11+T14+T17+T20+T23</f>
        <v>5898</v>
      </c>
      <c r="U26" s="7">
        <f>U5+U8+U11+U14+U17+U20+U23</f>
        <v>5911</v>
      </c>
      <c r="V26" s="7">
        <f>V5+V8+V11+V14+V17+V20+V23</f>
        <v>6176</v>
      </c>
      <c r="W26" s="7">
        <f>W5+W8+W11+W14+W17+W20+W23</f>
        <v>6285</v>
      </c>
      <c r="X26" s="7">
        <f t="shared" si="16"/>
        <v>6604</v>
      </c>
      <c r="Y26" s="8">
        <f t="shared" si="16"/>
        <v>136171</v>
      </c>
    </row>
    <row r="27" spans="1:25" ht="12.75">
      <c r="A27" s="9"/>
      <c r="B27" s="10" t="s">
        <v>6</v>
      </c>
      <c r="C27" s="11">
        <f aca="true" t="shared" si="17" ref="C27:P27">C6+C9+C12+C15+C18+C21+C24</f>
        <v>368</v>
      </c>
      <c r="D27" s="11">
        <f t="shared" si="17"/>
        <v>357</v>
      </c>
      <c r="E27" s="11">
        <f t="shared" si="17"/>
        <v>401</v>
      </c>
      <c r="F27" s="11">
        <f t="shared" si="17"/>
        <v>377</v>
      </c>
      <c r="G27" s="11">
        <f t="shared" si="17"/>
        <v>314</v>
      </c>
      <c r="H27" s="11">
        <f t="shared" si="17"/>
        <v>346</v>
      </c>
      <c r="I27" s="11">
        <f t="shared" si="17"/>
        <v>417</v>
      </c>
      <c r="J27" s="11">
        <f t="shared" si="17"/>
        <v>428</v>
      </c>
      <c r="K27" s="11">
        <f t="shared" si="17"/>
        <v>535</v>
      </c>
      <c r="L27" s="11">
        <f t="shared" si="17"/>
        <v>667</v>
      </c>
      <c r="M27" s="11">
        <f t="shared" si="17"/>
        <v>842</v>
      </c>
      <c r="N27" s="11">
        <f t="shared" si="17"/>
        <v>969</v>
      </c>
      <c r="O27" s="11">
        <f t="shared" si="17"/>
        <v>1056</v>
      </c>
      <c r="P27" s="11">
        <f t="shared" si="17"/>
        <v>1047</v>
      </c>
      <c r="Q27" s="11">
        <f t="shared" si="15"/>
        <v>1076</v>
      </c>
      <c r="R27" s="11">
        <f t="shared" si="15"/>
        <v>803</v>
      </c>
      <c r="S27" s="11">
        <f t="shared" si="15"/>
        <v>669</v>
      </c>
      <c r="T27" s="11">
        <f t="shared" si="16"/>
        <v>624</v>
      </c>
      <c r="U27" s="11">
        <f>U6+U9+U12+U15+U18+U21+U24</f>
        <v>594</v>
      </c>
      <c r="V27" s="11">
        <f>V6+V9+V12+V15+V18+V21+V24</f>
        <v>649</v>
      </c>
      <c r="W27" s="11">
        <f>W6+W9+W12+W15+W18+W21+W24</f>
        <v>605</v>
      </c>
      <c r="X27" s="11">
        <f t="shared" si="16"/>
        <v>559</v>
      </c>
      <c r="Y27" s="12">
        <f t="shared" si="16"/>
        <v>13703</v>
      </c>
    </row>
    <row r="28" spans="1:25" ht="12.75">
      <c r="A28" s="20"/>
      <c r="B28" s="21" t="s">
        <v>7</v>
      </c>
      <c r="C28" s="22">
        <f>C27*100/C26</f>
        <v>6.321937811372616</v>
      </c>
      <c r="D28" s="22">
        <f aca="true" t="shared" si="18" ref="D28:Y28">D27*100/D26</f>
        <v>6.585500830105147</v>
      </c>
      <c r="E28" s="22">
        <f t="shared" si="18"/>
        <v>7.203161487336088</v>
      </c>
      <c r="F28" s="22">
        <f t="shared" si="18"/>
        <v>6.971153846153846</v>
      </c>
      <c r="G28" s="22">
        <f t="shared" si="18"/>
        <v>6.067632850241546</v>
      </c>
      <c r="H28" s="22">
        <f t="shared" si="18"/>
        <v>6.536935575288116</v>
      </c>
      <c r="I28" s="22">
        <f t="shared" si="18"/>
        <v>7.145305003427005</v>
      </c>
      <c r="J28" s="22">
        <f t="shared" si="18"/>
        <v>7.6757532281205165</v>
      </c>
      <c r="K28" s="22">
        <f t="shared" si="18"/>
        <v>9.299495915174692</v>
      </c>
      <c r="L28" s="22">
        <f t="shared" si="18"/>
        <v>10.189428658722884</v>
      </c>
      <c r="M28" s="22">
        <f t="shared" si="18"/>
        <v>11.704197942730053</v>
      </c>
      <c r="N28" s="22">
        <f t="shared" si="18"/>
        <v>13.529740296006702</v>
      </c>
      <c r="O28" s="22">
        <f t="shared" si="18"/>
        <v>14.212651413189771</v>
      </c>
      <c r="P28" s="22">
        <f t="shared" si="18"/>
        <v>14.817435607132749</v>
      </c>
      <c r="Q28" s="22">
        <f aca="true" t="shared" si="19" ref="Q28:X28">Q27*100/Q26</f>
        <v>14.42746044515956</v>
      </c>
      <c r="R28" s="22">
        <f t="shared" si="19"/>
        <v>12.124414917711007</v>
      </c>
      <c r="S28" s="22">
        <f t="shared" si="19"/>
        <v>11.209785522788204</v>
      </c>
      <c r="T28" s="22">
        <f t="shared" si="19"/>
        <v>10.579857578840285</v>
      </c>
      <c r="U28" s="22">
        <f t="shared" si="19"/>
        <v>10.049061072576553</v>
      </c>
      <c r="V28" s="22">
        <f t="shared" si="19"/>
        <v>10.50841968911917</v>
      </c>
      <c r="W28" s="22">
        <f t="shared" si="19"/>
        <v>9.626093874303898</v>
      </c>
      <c r="X28" s="22">
        <f t="shared" si="19"/>
        <v>8.464566929133857</v>
      </c>
      <c r="Y28" s="23">
        <f t="shared" si="18"/>
        <v>10.063082447804598</v>
      </c>
    </row>
    <row r="29" ht="12.75">
      <c r="A29" s="3" t="s">
        <v>13</v>
      </c>
    </row>
    <row r="30" ht="12.75">
      <c r="A30" s="1" t="s">
        <v>15</v>
      </c>
    </row>
    <row r="31" ht="12.75">
      <c r="A31" s="1" t="s">
        <v>34</v>
      </c>
    </row>
    <row r="34" spans="24:25" ht="12.75">
      <c r="X34" s="1"/>
      <c r="Y34" s="1"/>
    </row>
    <row r="35" spans="24:25" ht="12.75">
      <c r="X35" s="1"/>
      <c r="Y35" s="1"/>
    </row>
    <row r="36" spans="24:25" ht="12.75">
      <c r="X36" s="1"/>
      <c r="Y36" s="1"/>
    </row>
    <row r="37" spans="24:25" ht="12.75">
      <c r="X37" s="1"/>
      <c r="Y37" s="1"/>
    </row>
    <row r="38" spans="24:25" ht="12.75">
      <c r="X38" s="1"/>
      <c r="Y38" s="1"/>
    </row>
    <row r="39" spans="24:25" ht="12.75">
      <c r="X39" s="1"/>
      <c r="Y39" s="1"/>
    </row>
    <row r="40" spans="24:25" ht="12.75">
      <c r="X40" s="1"/>
      <c r="Y40" s="1"/>
    </row>
    <row r="41" spans="24:25" ht="12.75">
      <c r="X41" s="1"/>
      <c r="Y41" s="1"/>
    </row>
    <row r="42" spans="24:25" ht="12.75">
      <c r="X42" s="1"/>
      <c r="Y42" s="1"/>
    </row>
    <row r="43" spans="24:25" ht="12.75">
      <c r="X43" s="1"/>
      <c r="Y43" s="1"/>
    </row>
    <row r="44" spans="24:25" ht="12.75">
      <c r="X44" s="1"/>
      <c r="Y44" s="1"/>
    </row>
    <row r="45" spans="24:25" ht="12.75">
      <c r="X45" s="1"/>
      <c r="Y45" s="1"/>
    </row>
    <row r="46" spans="24:25" ht="12.75">
      <c r="X46" s="1"/>
      <c r="Y46" s="1"/>
    </row>
    <row r="47" spans="24:25" ht="12.75">
      <c r="X47" s="1"/>
      <c r="Y47" s="1"/>
    </row>
    <row r="48" spans="24:25" ht="12.75">
      <c r="X48" s="1"/>
      <c r="Y48" s="1"/>
    </row>
    <row r="49" spans="24:25" ht="12.75">
      <c r="X49" s="1"/>
      <c r="Y49" s="1"/>
    </row>
    <row r="50" spans="24:25" ht="12.75">
      <c r="X50" s="1"/>
      <c r="Y50" s="1"/>
    </row>
    <row r="51" spans="24:25" ht="12.75">
      <c r="X51" s="1"/>
      <c r="Y51" s="1"/>
    </row>
    <row r="52" spans="24:25" ht="12.75">
      <c r="X52" s="1"/>
      <c r="Y52" s="1"/>
    </row>
    <row r="53" spans="24:25" ht="12.75">
      <c r="X53" s="1"/>
      <c r="Y53" s="1"/>
    </row>
    <row r="54" spans="24:25" ht="12.75">
      <c r="X54" s="1"/>
      <c r="Y54" s="1"/>
    </row>
    <row r="55" spans="24:25" ht="12.75">
      <c r="X55" s="1"/>
      <c r="Y55" s="1"/>
    </row>
    <row r="56" spans="24:25" ht="12.75">
      <c r="X56" s="1"/>
      <c r="Y56" s="1"/>
    </row>
    <row r="57" spans="24:25" ht="12.75">
      <c r="X57" s="1"/>
      <c r="Y57" s="1"/>
    </row>
  </sheetData>
  <sheetProtection selectLockedCells="1" selectUnlockedCells="1"/>
  <mergeCells count="3">
    <mergeCell ref="A3:B4"/>
    <mergeCell ref="Y3:Y4"/>
    <mergeCell ref="C3:X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0" sqref="A30"/>
    </sheetView>
  </sheetViews>
  <sheetFormatPr defaultColWidth="11.421875" defaultRowHeight="12.75"/>
  <cols>
    <col min="1" max="1" width="5.8515625" style="1" customWidth="1"/>
    <col min="2" max="2" width="14.140625" style="1" customWidth="1"/>
    <col min="3" max="24" width="6.7109375" style="2" customWidth="1"/>
    <col min="25" max="25" width="7.7109375" style="2" customWidth="1"/>
    <col min="26" max="16384" width="11.421875" style="1" customWidth="1"/>
  </cols>
  <sheetData>
    <row r="1" ht="12.75">
      <c r="A1" s="3" t="s">
        <v>29</v>
      </c>
    </row>
    <row r="2" ht="12.75">
      <c r="A2" s="3" t="s">
        <v>30</v>
      </c>
    </row>
    <row r="3" spans="1:25" ht="12.75">
      <c r="A3" s="37" t="s">
        <v>18</v>
      </c>
      <c r="B3" s="37"/>
      <c r="C3" s="38" t="s">
        <v>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0"/>
      <c r="Y3" s="37" t="s">
        <v>4</v>
      </c>
    </row>
    <row r="4" spans="1:25" ht="12.75">
      <c r="A4" s="37"/>
      <c r="B4" s="37"/>
      <c r="C4" s="4">
        <v>14</v>
      </c>
      <c r="D4" s="4">
        <v>15</v>
      </c>
      <c r="E4" s="4">
        <v>16</v>
      </c>
      <c r="F4" s="4">
        <v>17</v>
      </c>
      <c r="G4" s="4">
        <v>18</v>
      </c>
      <c r="H4" s="4">
        <v>19</v>
      </c>
      <c r="I4" s="4">
        <v>20</v>
      </c>
      <c r="J4" s="4">
        <v>21</v>
      </c>
      <c r="K4" s="4">
        <v>22</v>
      </c>
      <c r="L4" s="4">
        <v>23</v>
      </c>
      <c r="M4" s="4">
        <v>24</v>
      </c>
      <c r="N4" s="4">
        <v>25</v>
      </c>
      <c r="O4" s="4">
        <v>26</v>
      </c>
      <c r="P4" s="4">
        <v>27</v>
      </c>
      <c r="Q4" s="4">
        <v>28</v>
      </c>
      <c r="R4" s="4">
        <v>29</v>
      </c>
      <c r="S4" s="4">
        <v>30</v>
      </c>
      <c r="T4" s="4">
        <v>31</v>
      </c>
      <c r="U4" s="4">
        <v>32</v>
      </c>
      <c r="V4" s="4">
        <v>33</v>
      </c>
      <c r="W4" s="4">
        <v>34</v>
      </c>
      <c r="X4" s="4">
        <v>35</v>
      </c>
      <c r="Y4" s="37"/>
    </row>
    <row r="5" spans="1:25" ht="12.75">
      <c r="A5" s="5" t="s">
        <v>26</v>
      </c>
      <c r="B5" s="6" t="s">
        <v>4</v>
      </c>
      <c r="C5" s="7">
        <v>134</v>
      </c>
      <c r="D5" s="7">
        <v>132</v>
      </c>
      <c r="E5" s="7">
        <v>116</v>
      </c>
      <c r="F5" s="7">
        <v>129</v>
      </c>
      <c r="G5" s="7">
        <v>115</v>
      </c>
      <c r="H5" s="7">
        <v>122</v>
      </c>
      <c r="I5" s="7">
        <v>141</v>
      </c>
      <c r="J5" s="7">
        <v>148</v>
      </c>
      <c r="K5" s="7">
        <v>106</v>
      </c>
      <c r="L5" s="7">
        <v>145</v>
      </c>
      <c r="M5" s="7">
        <v>157</v>
      </c>
      <c r="N5" s="7">
        <v>110</v>
      </c>
      <c r="O5" s="7">
        <v>133</v>
      </c>
      <c r="P5" s="7">
        <v>140</v>
      </c>
      <c r="Q5" s="7">
        <v>96</v>
      </c>
      <c r="R5" s="7">
        <v>140</v>
      </c>
      <c r="S5" s="7">
        <v>136</v>
      </c>
      <c r="T5" s="7">
        <v>133</v>
      </c>
      <c r="U5" s="7">
        <v>143</v>
      </c>
      <c r="V5" s="7">
        <v>138</v>
      </c>
      <c r="W5" s="7">
        <v>130</v>
      </c>
      <c r="X5" s="7">
        <v>134</v>
      </c>
      <c r="Y5" s="8">
        <f>SUM(C5:X5)</f>
        <v>2878</v>
      </c>
    </row>
    <row r="6" spans="1:25" ht="12.75">
      <c r="A6" s="9"/>
      <c r="B6" s="10" t="s">
        <v>6</v>
      </c>
      <c r="C6" s="11">
        <v>1</v>
      </c>
      <c r="D6" s="11">
        <v>2</v>
      </c>
      <c r="E6" s="11">
        <v>1</v>
      </c>
      <c r="F6" s="11">
        <v>0</v>
      </c>
      <c r="G6" s="11">
        <v>2</v>
      </c>
      <c r="H6" s="11">
        <v>0</v>
      </c>
      <c r="I6" s="11">
        <v>2</v>
      </c>
      <c r="J6" s="11">
        <v>0</v>
      </c>
      <c r="K6" s="11">
        <v>1</v>
      </c>
      <c r="L6" s="11">
        <v>1</v>
      </c>
      <c r="M6" s="11">
        <v>3</v>
      </c>
      <c r="N6" s="11">
        <v>2</v>
      </c>
      <c r="O6" s="11">
        <v>4</v>
      </c>
      <c r="P6" s="11">
        <v>0</v>
      </c>
      <c r="Q6" s="11">
        <v>4</v>
      </c>
      <c r="R6" s="11">
        <v>1</v>
      </c>
      <c r="S6" s="11">
        <v>5</v>
      </c>
      <c r="T6" s="11">
        <v>2</v>
      </c>
      <c r="U6" s="11">
        <v>2</v>
      </c>
      <c r="V6" s="11">
        <v>1</v>
      </c>
      <c r="W6" s="11">
        <v>2</v>
      </c>
      <c r="X6" s="11">
        <v>3</v>
      </c>
      <c r="Y6" s="12">
        <f>SUM(C6:X6)</f>
        <v>39</v>
      </c>
    </row>
    <row r="7" spans="1:25" ht="12.75">
      <c r="A7" s="13"/>
      <c r="B7" s="14" t="s">
        <v>7</v>
      </c>
      <c r="C7" s="15">
        <f>C6*100/C5</f>
        <v>0.746268656716418</v>
      </c>
      <c r="D7" s="15">
        <f aca="true" t="shared" si="0" ref="D7:Y7">D6*100/D5</f>
        <v>1.5151515151515151</v>
      </c>
      <c r="E7" s="15">
        <f t="shared" si="0"/>
        <v>0.8620689655172413</v>
      </c>
      <c r="F7" s="15">
        <f t="shared" si="0"/>
        <v>0</v>
      </c>
      <c r="G7" s="15">
        <f t="shared" si="0"/>
        <v>1.7391304347826086</v>
      </c>
      <c r="H7" s="15">
        <f t="shared" si="0"/>
        <v>0</v>
      </c>
      <c r="I7" s="15">
        <f t="shared" si="0"/>
        <v>1.4184397163120568</v>
      </c>
      <c r="J7" s="15">
        <f t="shared" si="0"/>
        <v>0</v>
      </c>
      <c r="K7" s="15">
        <f t="shared" si="0"/>
        <v>0.9433962264150944</v>
      </c>
      <c r="L7" s="15">
        <f t="shared" si="0"/>
        <v>0.6896551724137931</v>
      </c>
      <c r="M7" s="15">
        <f t="shared" si="0"/>
        <v>1.910828025477707</v>
      </c>
      <c r="N7" s="15">
        <f t="shared" si="0"/>
        <v>1.8181818181818181</v>
      </c>
      <c r="O7" s="15">
        <f t="shared" si="0"/>
        <v>3.007518796992481</v>
      </c>
      <c r="P7" s="15">
        <f t="shared" si="0"/>
        <v>0</v>
      </c>
      <c r="Q7" s="15">
        <f aca="true" t="shared" si="1" ref="Q7:X7">Q6*100/Q5</f>
        <v>4.166666666666667</v>
      </c>
      <c r="R7" s="15">
        <f t="shared" si="1"/>
        <v>0.7142857142857143</v>
      </c>
      <c r="S7" s="15">
        <f t="shared" si="1"/>
        <v>3.676470588235294</v>
      </c>
      <c r="T7" s="15">
        <f t="shared" si="1"/>
        <v>1.5037593984962405</v>
      </c>
      <c r="U7" s="15">
        <f t="shared" si="1"/>
        <v>1.3986013986013985</v>
      </c>
      <c r="V7" s="15">
        <f t="shared" si="1"/>
        <v>0.7246376811594203</v>
      </c>
      <c r="W7" s="15">
        <f t="shared" si="1"/>
        <v>1.5384615384615385</v>
      </c>
      <c r="X7" s="15">
        <f t="shared" si="1"/>
        <v>2.2388059701492535</v>
      </c>
      <c r="Y7" s="16">
        <f t="shared" si="0"/>
        <v>1.3551077136900624</v>
      </c>
    </row>
    <row r="8" spans="1:25" ht="12.75">
      <c r="A8" s="9" t="s">
        <v>19</v>
      </c>
      <c r="B8" s="17" t="s">
        <v>4</v>
      </c>
      <c r="C8" s="18">
        <v>114</v>
      </c>
      <c r="D8" s="18">
        <v>119</v>
      </c>
      <c r="E8" s="18">
        <v>99</v>
      </c>
      <c r="F8" s="18">
        <v>127</v>
      </c>
      <c r="G8" s="18">
        <v>114</v>
      </c>
      <c r="H8" s="18">
        <v>115</v>
      </c>
      <c r="I8" s="18">
        <v>108</v>
      </c>
      <c r="J8" s="18">
        <v>112</v>
      </c>
      <c r="K8" s="18">
        <v>105</v>
      </c>
      <c r="L8" s="18">
        <v>142</v>
      </c>
      <c r="M8" s="18">
        <v>126</v>
      </c>
      <c r="N8" s="18">
        <v>136</v>
      </c>
      <c r="O8" s="18">
        <v>123</v>
      </c>
      <c r="P8" s="18">
        <v>133</v>
      </c>
      <c r="Q8" s="18">
        <v>147</v>
      </c>
      <c r="R8" s="18">
        <v>136</v>
      </c>
      <c r="S8" s="18">
        <v>150</v>
      </c>
      <c r="T8" s="18">
        <v>127</v>
      </c>
      <c r="U8" s="18">
        <v>111</v>
      </c>
      <c r="V8" s="18">
        <v>115</v>
      </c>
      <c r="W8" s="18">
        <v>127</v>
      </c>
      <c r="X8" s="18">
        <v>148</v>
      </c>
      <c r="Y8" s="19">
        <f>SUM(C8:X8)</f>
        <v>2734</v>
      </c>
    </row>
    <row r="9" spans="1:25" ht="12.75">
      <c r="A9" s="9"/>
      <c r="B9" s="10" t="s">
        <v>6</v>
      </c>
      <c r="C9" s="11">
        <v>10</v>
      </c>
      <c r="D9" s="11">
        <v>14</v>
      </c>
      <c r="E9" s="11">
        <v>13</v>
      </c>
      <c r="F9" s="11">
        <v>16</v>
      </c>
      <c r="G9" s="11">
        <v>13</v>
      </c>
      <c r="H9" s="11">
        <v>12</v>
      </c>
      <c r="I9" s="11">
        <v>14</v>
      </c>
      <c r="J9" s="11">
        <v>6</v>
      </c>
      <c r="K9" s="11">
        <v>11</v>
      </c>
      <c r="L9" s="11">
        <v>18</v>
      </c>
      <c r="M9" s="11">
        <v>18</v>
      </c>
      <c r="N9" s="11">
        <v>22</v>
      </c>
      <c r="O9" s="11">
        <v>26</v>
      </c>
      <c r="P9" s="11">
        <v>28</v>
      </c>
      <c r="Q9" s="11">
        <v>29</v>
      </c>
      <c r="R9" s="11">
        <v>30</v>
      </c>
      <c r="S9" s="11">
        <v>28</v>
      </c>
      <c r="T9" s="11">
        <v>12</v>
      </c>
      <c r="U9" s="11">
        <v>14</v>
      </c>
      <c r="V9" s="11">
        <v>17</v>
      </c>
      <c r="W9" s="11">
        <v>19</v>
      </c>
      <c r="X9" s="11">
        <v>16</v>
      </c>
      <c r="Y9" s="12">
        <f>SUM(C9:X9)</f>
        <v>386</v>
      </c>
    </row>
    <row r="10" spans="1:25" ht="12.75">
      <c r="A10" s="13"/>
      <c r="B10" s="14" t="s">
        <v>7</v>
      </c>
      <c r="C10" s="15">
        <f aca="true" t="shared" si="2" ref="C10:Y10">C9*100/C8</f>
        <v>8.771929824561404</v>
      </c>
      <c r="D10" s="15">
        <f t="shared" si="2"/>
        <v>11.764705882352942</v>
      </c>
      <c r="E10" s="15">
        <f t="shared" si="2"/>
        <v>13.131313131313131</v>
      </c>
      <c r="F10" s="15">
        <f t="shared" si="2"/>
        <v>12.598425196850394</v>
      </c>
      <c r="G10" s="15">
        <f t="shared" si="2"/>
        <v>11.403508771929825</v>
      </c>
      <c r="H10" s="15">
        <f t="shared" si="2"/>
        <v>10.434782608695652</v>
      </c>
      <c r="I10" s="15">
        <f t="shared" si="2"/>
        <v>12.962962962962964</v>
      </c>
      <c r="J10" s="15">
        <f t="shared" si="2"/>
        <v>5.357142857142857</v>
      </c>
      <c r="K10" s="15">
        <f t="shared" si="2"/>
        <v>10.476190476190476</v>
      </c>
      <c r="L10" s="15">
        <f t="shared" si="2"/>
        <v>12.67605633802817</v>
      </c>
      <c r="M10" s="15">
        <f t="shared" si="2"/>
        <v>14.285714285714286</v>
      </c>
      <c r="N10" s="15">
        <f t="shared" si="2"/>
        <v>16.176470588235293</v>
      </c>
      <c r="O10" s="15">
        <f t="shared" si="2"/>
        <v>21.13821138211382</v>
      </c>
      <c r="P10" s="15">
        <f aca="true" t="shared" si="3" ref="P10:X10">P9*100/P8</f>
        <v>21.05263157894737</v>
      </c>
      <c r="Q10" s="15">
        <f t="shared" si="3"/>
        <v>19.727891156462587</v>
      </c>
      <c r="R10" s="15">
        <f t="shared" si="3"/>
        <v>22.058823529411764</v>
      </c>
      <c r="S10" s="15">
        <f t="shared" si="3"/>
        <v>18.666666666666668</v>
      </c>
      <c r="T10" s="15">
        <f t="shared" si="3"/>
        <v>9.448818897637794</v>
      </c>
      <c r="U10" s="15">
        <f>U9*100/U8</f>
        <v>12.612612612612613</v>
      </c>
      <c r="V10" s="15">
        <f>V9*100/V8</f>
        <v>14.782608695652174</v>
      </c>
      <c r="W10" s="15">
        <f>W9*100/W8</f>
        <v>14.960629921259843</v>
      </c>
      <c r="X10" s="15">
        <f t="shared" si="3"/>
        <v>10.81081081081081</v>
      </c>
      <c r="Y10" s="16">
        <f t="shared" si="2"/>
        <v>14.118507681053401</v>
      </c>
    </row>
    <row r="11" spans="1:25" ht="12.75">
      <c r="A11" s="9" t="s">
        <v>20</v>
      </c>
      <c r="B11" s="17" t="s">
        <v>4</v>
      </c>
      <c r="C11" s="18">
        <v>135</v>
      </c>
      <c r="D11" s="18">
        <v>121</v>
      </c>
      <c r="E11" s="18">
        <v>134</v>
      </c>
      <c r="F11" s="18">
        <v>119</v>
      </c>
      <c r="G11" s="18">
        <v>136</v>
      </c>
      <c r="H11" s="18">
        <v>118</v>
      </c>
      <c r="I11" s="18">
        <v>145</v>
      </c>
      <c r="J11" s="18">
        <v>129</v>
      </c>
      <c r="K11" s="18">
        <v>130</v>
      </c>
      <c r="L11" s="18">
        <v>150</v>
      </c>
      <c r="M11" s="18">
        <v>166</v>
      </c>
      <c r="N11" s="18">
        <v>154</v>
      </c>
      <c r="O11" s="18">
        <v>142</v>
      </c>
      <c r="P11" s="18">
        <v>155</v>
      </c>
      <c r="Q11" s="18">
        <v>146</v>
      </c>
      <c r="R11" s="18">
        <v>149</v>
      </c>
      <c r="S11" s="18">
        <v>124</v>
      </c>
      <c r="T11" s="18">
        <v>140</v>
      </c>
      <c r="U11" s="18">
        <v>149</v>
      </c>
      <c r="V11" s="18">
        <v>139</v>
      </c>
      <c r="W11" s="18">
        <v>113</v>
      </c>
      <c r="X11" s="18">
        <v>143</v>
      </c>
      <c r="Y11" s="19">
        <f>SUM(C11:X11)</f>
        <v>3037</v>
      </c>
    </row>
    <row r="12" spans="1:25" ht="12.75">
      <c r="A12" s="9"/>
      <c r="B12" s="10" t="s">
        <v>6</v>
      </c>
      <c r="C12" s="11">
        <v>16</v>
      </c>
      <c r="D12" s="11">
        <v>11</v>
      </c>
      <c r="E12" s="11">
        <v>26</v>
      </c>
      <c r="F12" s="11">
        <v>16</v>
      </c>
      <c r="G12" s="11">
        <v>11</v>
      </c>
      <c r="H12" s="11">
        <v>12</v>
      </c>
      <c r="I12" s="11">
        <v>16</v>
      </c>
      <c r="J12" s="11">
        <v>19</v>
      </c>
      <c r="K12" s="11">
        <v>35</v>
      </c>
      <c r="L12" s="11">
        <v>47</v>
      </c>
      <c r="M12" s="11">
        <v>60</v>
      </c>
      <c r="N12" s="11">
        <v>61</v>
      </c>
      <c r="O12" s="11">
        <v>55</v>
      </c>
      <c r="P12" s="11">
        <v>79</v>
      </c>
      <c r="Q12" s="11">
        <v>71</v>
      </c>
      <c r="R12" s="11">
        <v>63</v>
      </c>
      <c r="S12" s="11">
        <v>44</v>
      </c>
      <c r="T12" s="11">
        <v>37</v>
      </c>
      <c r="U12" s="11">
        <v>46</v>
      </c>
      <c r="V12" s="11">
        <v>39</v>
      </c>
      <c r="W12" s="11">
        <v>30</v>
      </c>
      <c r="X12" s="11">
        <v>28</v>
      </c>
      <c r="Y12" s="12">
        <f>SUM(C12:X12)</f>
        <v>822</v>
      </c>
    </row>
    <row r="13" spans="1:25" ht="12.75">
      <c r="A13" s="13"/>
      <c r="B13" s="14" t="s">
        <v>7</v>
      </c>
      <c r="C13" s="15">
        <f aca="true" t="shared" si="4" ref="C13:Y13">C12*100/C11</f>
        <v>11.851851851851851</v>
      </c>
      <c r="D13" s="15">
        <f t="shared" si="4"/>
        <v>9.090909090909092</v>
      </c>
      <c r="E13" s="15">
        <f t="shared" si="4"/>
        <v>19.402985074626866</v>
      </c>
      <c r="F13" s="15">
        <f t="shared" si="4"/>
        <v>13.445378151260504</v>
      </c>
      <c r="G13" s="15">
        <f t="shared" si="4"/>
        <v>8.088235294117647</v>
      </c>
      <c r="H13" s="15">
        <f t="shared" si="4"/>
        <v>10.169491525423728</v>
      </c>
      <c r="I13" s="15">
        <f t="shared" si="4"/>
        <v>11.03448275862069</v>
      </c>
      <c r="J13" s="15">
        <f t="shared" si="4"/>
        <v>14.728682170542635</v>
      </c>
      <c r="K13" s="15">
        <f t="shared" si="4"/>
        <v>26.923076923076923</v>
      </c>
      <c r="L13" s="15">
        <f t="shared" si="4"/>
        <v>31.333333333333332</v>
      </c>
      <c r="M13" s="15">
        <f t="shared" si="4"/>
        <v>36.144578313253014</v>
      </c>
      <c r="N13" s="15">
        <f t="shared" si="4"/>
        <v>39.61038961038961</v>
      </c>
      <c r="O13" s="15">
        <f t="shared" si="4"/>
        <v>38.732394366197184</v>
      </c>
      <c r="P13" s="15">
        <f aca="true" t="shared" si="5" ref="P13:X13">P12*100/P11</f>
        <v>50.96774193548387</v>
      </c>
      <c r="Q13" s="15">
        <f t="shared" si="5"/>
        <v>48.63013698630137</v>
      </c>
      <c r="R13" s="15">
        <f t="shared" si="5"/>
        <v>42.281879194630875</v>
      </c>
      <c r="S13" s="15">
        <f t="shared" si="5"/>
        <v>35.483870967741936</v>
      </c>
      <c r="T13" s="15">
        <f t="shared" si="5"/>
        <v>26.428571428571427</v>
      </c>
      <c r="U13" s="15">
        <f>U12*100/U11</f>
        <v>30.87248322147651</v>
      </c>
      <c r="V13" s="15">
        <f>V12*100/V11</f>
        <v>28.057553956834532</v>
      </c>
      <c r="W13" s="15">
        <f>W12*100/W11</f>
        <v>26.548672566371682</v>
      </c>
      <c r="X13" s="15">
        <f t="shared" si="5"/>
        <v>19.58041958041958</v>
      </c>
      <c r="Y13" s="16">
        <f t="shared" si="4"/>
        <v>27.066183733947977</v>
      </c>
    </row>
    <row r="14" spans="1:25" ht="12.75">
      <c r="A14" s="9" t="s">
        <v>21</v>
      </c>
      <c r="B14" s="17" t="s">
        <v>4</v>
      </c>
      <c r="C14" s="18">
        <v>70</v>
      </c>
      <c r="D14" s="18">
        <v>57</v>
      </c>
      <c r="E14" s="18">
        <v>57</v>
      </c>
      <c r="F14" s="18">
        <v>63</v>
      </c>
      <c r="G14" s="18">
        <v>57</v>
      </c>
      <c r="H14" s="18">
        <v>71</v>
      </c>
      <c r="I14" s="18">
        <v>72</v>
      </c>
      <c r="J14" s="18">
        <v>69</v>
      </c>
      <c r="K14" s="18">
        <v>56</v>
      </c>
      <c r="L14" s="18">
        <v>64</v>
      </c>
      <c r="M14" s="18">
        <v>62</v>
      </c>
      <c r="N14" s="18">
        <v>58</v>
      </c>
      <c r="O14" s="18">
        <v>75</v>
      </c>
      <c r="P14" s="18">
        <v>70</v>
      </c>
      <c r="Q14" s="18">
        <v>70</v>
      </c>
      <c r="R14" s="18">
        <v>71</v>
      </c>
      <c r="S14" s="18">
        <v>74</v>
      </c>
      <c r="T14" s="18">
        <v>63</v>
      </c>
      <c r="U14" s="18">
        <v>69</v>
      </c>
      <c r="V14" s="18">
        <v>55</v>
      </c>
      <c r="W14" s="18">
        <v>62</v>
      </c>
      <c r="X14" s="18">
        <v>56</v>
      </c>
      <c r="Y14" s="19">
        <f>SUM(C14:X14)</f>
        <v>1421</v>
      </c>
    </row>
    <row r="15" spans="1:25" ht="12.75">
      <c r="A15" s="9"/>
      <c r="B15" s="10" t="s">
        <v>6</v>
      </c>
      <c r="C15" s="11">
        <v>5</v>
      </c>
      <c r="D15" s="11"/>
      <c r="E15" s="11">
        <v>1</v>
      </c>
      <c r="F15" s="11">
        <v>4</v>
      </c>
      <c r="G15" s="11">
        <v>3</v>
      </c>
      <c r="H15" s="11">
        <v>4</v>
      </c>
      <c r="I15" s="11">
        <v>1</v>
      </c>
      <c r="J15" s="11">
        <v>2</v>
      </c>
      <c r="K15" s="11">
        <v>2</v>
      </c>
      <c r="L15" s="11">
        <v>4</v>
      </c>
      <c r="M15" s="11">
        <v>6</v>
      </c>
      <c r="N15" s="11">
        <v>4</v>
      </c>
      <c r="O15" s="11">
        <v>5</v>
      </c>
      <c r="P15" s="11">
        <v>7</v>
      </c>
      <c r="Q15" s="11">
        <v>7</v>
      </c>
      <c r="R15" s="11">
        <v>4</v>
      </c>
      <c r="S15" s="11">
        <v>8</v>
      </c>
      <c r="T15" s="11">
        <v>5</v>
      </c>
      <c r="U15" s="11">
        <v>6</v>
      </c>
      <c r="V15" s="11">
        <v>2</v>
      </c>
      <c r="W15" s="11">
        <v>3</v>
      </c>
      <c r="X15" s="11">
        <v>5</v>
      </c>
      <c r="Y15" s="12">
        <f>SUM(C15:X15)</f>
        <v>88</v>
      </c>
    </row>
    <row r="16" spans="1:25" ht="12.75">
      <c r="A16" s="13"/>
      <c r="B16" s="14" t="s">
        <v>7</v>
      </c>
      <c r="C16" s="15">
        <f aca="true" t="shared" si="6" ref="C16:Y16">C15*100/C14</f>
        <v>12.857142857142858</v>
      </c>
      <c r="D16" s="15">
        <f t="shared" si="6"/>
        <v>5.2631578947368425</v>
      </c>
      <c r="E16" s="15">
        <f t="shared" si="6"/>
        <v>10.526315789473685</v>
      </c>
      <c r="F16" s="15">
        <f t="shared" si="6"/>
        <v>14.285714285714286</v>
      </c>
      <c r="G16" s="15">
        <f t="shared" si="6"/>
        <v>8.771929824561404</v>
      </c>
      <c r="H16" s="15">
        <f t="shared" si="6"/>
        <v>5.633802816901408</v>
      </c>
      <c r="I16" s="15">
        <f t="shared" si="6"/>
        <v>1.3888888888888888</v>
      </c>
      <c r="J16" s="15">
        <f t="shared" si="6"/>
        <v>2.898550724637681</v>
      </c>
      <c r="K16" s="15">
        <f t="shared" si="6"/>
        <v>3.5714285714285716</v>
      </c>
      <c r="L16" s="15">
        <f t="shared" si="6"/>
        <v>6.25</v>
      </c>
      <c r="M16" s="15">
        <f t="shared" si="6"/>
        <v>9.67741935483871</v>
      </c>
      <c r="N16" s="15">
        <f t="shared" si="6"/>
        <v>6.896551724137931</v>
      </c>
      <c r="O16" s="15">
        <f t="shared" si="6"/>
        <v>6.666666666666667</v>
      </c>
      <c r="P16" s="15">
        <f aca="true" t="shared" si="7" ref="P16:X16">P15*100/P14</f>
        <v>10</v>
      </c>
      <c r="Q16" s="15">
        <f t="shared" si="7"/>
        <v>10</v>
      </c>
      <c r="R16" s="15">
        <f t="shared" si="7"/>
        <v>5.633802816901408</v>
      </c>
      <c r="S16" s="15">
        <f t="shared" si="7"/>
        <v>10.81081081081081</v>
      </c>
      <c r="T16" s="15">
        <f t="shared" si="7"/>
        <v>7.936507936507937</v>
      </c>
      <c r="U16" s="15">
        <f>U15*100/U14</f>
        <v>8.695652173913043</v>
      </c>
      <c r="V16" s="15">
        <f>V15*100/V14</f>
        <v>3.6363636363636362</v>
      </c>
      <c r="W16" s="15">
        <f>W15*100/W14</f>
        <v>4.838709677419355</v>
      </c>
      <c r="X16" s="15">
        <f t="shared" si="7"/>
        <v>8.928571428571429</v>
      </c>
      <c r="Y16" s="16">
        <f t="shared" si="6"/>
        <v>6.192821956368754</v>
      </c>
    </row>
    <row r="17" spans="1:25" ht="12.75">
      <c r="A17" s="9" t="s">
        <v>22</v>
      </c>
      <c r="B17" s="17" t="s">
        <v>4</v>
      </c>
      <c r="C17" s="18">
        <v>97</v>
      </c>
      <c r="D17" s="18">
        <v>82</v>
      </c>
      <c r="E17" s="18">
        <v>103</v>
      </c>
      <c r="F17" s="18">
        <v>80</v>
      </c>
      <c r="G17" s="18">
        <v>63</v>
      </c>
      <c r="H17" s="18">
        <v>75</v>
      </c>
      <c r="I17" s="18">
        <v>84</v>
      </c>
      <c r="J17" s="18">
        <v>65</v>
      </c>
      <c r="K17" s="18">
        <v>68</v>
      </c>
      <c r="L17" s="18">
        <v>93</v>
      </c>
      <c r="M17" s="18">
        <v>109</v>
      </c>
      <c r="N17" s="18">
        <v>95</v>
      </c>
      <c r="O17" s="18">
        <v>104</v>
      </c>
      <c r="P17" s="18">
        <v>92</v>
      </c>
      <c r="Q17" s="18">
        <v>81</v>
      </c>
      <c r="R17" s="18">
        <v>113</v>
      </c>
      <c r="S17" s="18">
        <v>99</v>
      </c>
      <c r="T17" s="18">
        <v>103</v>
      </c>
      <c r="U17" s="18">
        <v>74</v>
      </c>
      <c r="V17" s="18">
        <v>72</v>
      </c>
      <c r="W17" s="18">
        <v>63</v>
      </c>
      <c r="X17" s="18">
        <v>88</v>
      </c>
      <c r="Y17" s="19">
        <f>SUM(C17:X17)</f>
        <v>1903</v>
      </c>
    </row>
    <row r="18" spans="1:25" ht="12.75">
      <c r="A18" s="9"/>
      <c r="B18" s="10" t="s">
        <v>6</v>
      </c>
      <c r="C18" s="11">
        <v>9</v>
      </c>
      <c r="D18" s="11">
        <v>3</v>
      </c>
      <c r="E18" s="11">
        <v>6</v>
      </c>
      <c r="F18" s="11">
        <v>9</v>
      </c>
      <c r="G18" s="11">
        <v>5</v>
      </c>
      <c r="H18" s="11">
        <v>3</v>
      </c>
      <c r="I18" s="11">
        <v>5</v>
      </c>
      <c r="J18" s="11">
        <v>6</v>
      </c>
      <c r="K18" s="11">
        <v>11</v>
      </c>
      <c r="L18" s="11">
        <v>13</v>
      </c>
      <c r="M18" s="11">
        <v>21</v>
      </c>
      <c r="N18" s="11">
        <v>20</v>
      </c>
      <c r="O18" s="11">
        <v>33</v>
      </c>
      <c r="P18" s="11">
        <v>19</v>
      </c>
      <c r="Q18" s="11">
        <v>13</v>
      </c>
      <c r="R18" s="11">
        <v>32</v>
      </c>
      <c r="S18" s="11">
        <v>21</v>
      </c>
      <c r="T18" s="11">
        <v>15</v>
      </c>
      <c r="U18" s="11">
        <v>11</v>
      </c>
      <c r="V18" s="11">
        <v>13</v>
      </c>
      <c r="W18" s="11">
        <v>10</v>
      </c>
      <c r="X18" s="11">
        <v>10</v>
      </c>
      <c r="Y18" s="12">
        <f>SUM(C18:X18)</f>
        <v>288</v>
      </c>
    </row>
    <row r="19" spans="1:25" ht="12.75">
      <c r="A19" s="13"/>
      <c r="B19" s="14" t="s">
        <v>7</v>
      </c>
      <c r="C19" s="15">
        <f aca="true" t="shared" si="8" ref="C19:Y19">C18*100/C17</f>
        <v>9.278350515463918</v>
      </c>
      <c r="D19" s="15">
        <f t="shared" si="8"/>
        <v>3.658536585365854</v>
      </c>
      <c r="E19" s="15">
        <f t="shared" si="8"/>
        <v>5.825242718446602</v>
      </c>
      <c r="F19" s="15">
        <f t="shared" si="8"/>
        <v>11.25</v>
      </c>
      <c r="G19" s="15">
        <f t="shared" si="8"/>
        <v>7.936507936507937</v>
      </c>
      <c r="H19" s="15">
        <f t="shared" si="8"/>
        <v>4</v>
      </c>
      <c r="I19" s="15">
        <f t="shared" si="8"/>
        <v>5.9523809523809526</v>
      </c>
      <c r="J19" s="15">
        <f t="shared" si="8"/>
        <v>9.23076923076923</v>
      </c>
      <c r="K19" s="15">
        <f t="shared" si="8"/>
        <v>16.176470588235293</v>
      </c>
      <c r="L19" s="15">
        <f t="shared" si="8"/>
        <v>13.978494623655914</v>
      </c>
      <c r="M19" s="15">
        <f t="shared" si="8"/>
        <v>19.26605504587156</v>
      </c>
      <c r="N19" s="15">
        <f t="shared" si="8"/>
        <v>21.05263157894737</v>
      </c>
      <c r="O19" s="15">
        <f t="shared" si="8"/>
        <v>31.73076923076923</v>
      </c>
      <c r="P19" s="15">
        <f aca="true" t="shared" si="9" ref="P19:X19">P18*100/P17</f>
        <v>20.652173913043477</v>
      </c>
      <c r="Q19" s="15">
        <f t="shared" si="9"/>
        <v>16.049382716049383</v>
      </c>
      <c r="R19" s="15">
        <f t="shared" si="9"/>
        <v>28.31858407079646</v>
      </c>
      <c r="S19" s="15">
        <f t="shared" si="9"/>
        <v>21.21212121212121</v>
      </c>
      <c r="T19" s="15">
        <f t="shared" si="9"/>
        <v>14.563106796116505</v>
      </c>
      <c r="U19" s="15">
        <f>U18*100/U17</f>
        <v>14.864864864864865</v>
      </c>
      <c r="V19" s="15">
        <f>V18*100/V17</f>
        <v>18.055555555555557</v>
      </c>
      <c r="W19" s="15">
        <f>W18*100/W17</f>
        <v>15.873015873015873</v>
      </c>
      <c r="X19" s="15">
        <f t="shared" si="9"/>
        <v>11.363636363636363</v>
      </c>
      <c r="Y19" s="16">
        <f t="shared" si="8"/>
        <v>15.13399894902785</v>
      </c>
    </row>
    <row r="20" spans="1:25" ht="12.75">
      <c r="A20" s="9" t="s">
        <v>27</v>
      </c>
      <c r="B20" s="17" t="s">
        <v>4</v>
      </c>
      <c r="C20" s="18">
        <v>10</v>
      </c>
      <c r="D20" s="18">
        <v>14</v>
      </c>
      <c r="E20" s="18">
        <v>11</v>
      </c>
      <c r="F20" s="18">
        <v>9</v>
      </c>
      <c r="G20" s="18">
        <v>7</v>
      </c>
      <c r="H20" s="18">
        <v>14</v>
      </c>
      <c r="I20" s="18">
        <v>14</v>
      </c>
      <c r="J20" s="18">
        <v>13</v>
      </c>
      <c r="K20" s="18">
        <v>7</v>
      </c>
      <c r="L20" s="18">
        <v>17</v>
      </c>
      <c r="M20" s="18">
        <v>7</v>
      </c>
      <c r="N20" s="18">
        <v>17</v>
      </c>
      <c r="O20" s="18">
        <v>17</v>
      </c>
      <c r="P20" s="18">
        <v>19</v>
      </c>
      <c r="Q20" s="18">
        <v>16</v>
      </c>
      <c r="R20" s="18">
        <v>12</v>
      </c>
      <c r="S20" s="18">
        <v>17</v>
      </c>
      <c r="T20" s="18">
        <v>14</v>
      </c>
      <c r="U20" s="18">
        <v>16</v>
      </c>
      <c r="V20" s="18">
        <v>14</v>
      </c>
      <c r="W20" s="18">
        <v>10</v>
      </c>
      <c r="X20" s="18">
        <v>14</v>
      </c>
      <c r="Y20" s="19">
        <f>SUM(D20:X20)</f>
        <v>279</v>
      </c>
    </row>
    <row r="21" spans="1:25" ht="12.75">
      <c r="A21" s="9"/>
      <c r="B21" s="10" t="s">
        <v>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1</v>
      </c>
      <c r="M21" s="11">
        <v>0</v>
      </c>
      <c r="N21" s="11">
        <v>0</v>
      </c>
      <c r="O21" s="11">
        <v>1</v>
      </c>
      <c r="P21" s="11">
        <v>5</v>
      </c>
      <c r="Q21" s="11">
        <v>3</v>
      </c>
      <c r="R21" s="11">
        <v>1</v>
      </c>
      <c r="S21" s="11">
        <v>1</v>
      </c>
      <c r="T21" s="11">
        <v>1</v>
      </c>
      <c r="U21" s="11">
        <v>3</v>
      </c>
      <c r="V21" s="11">
        <v>1</v>
      </c>
      <c r="W21" s="11">
        <v>0</v>
      </c>
      <c r="X21" s="11">
        <v>1</v>
      </c>
      <c r="Y21" s="12">
        <f>SUM(D21:X21)</f>
        <v>18</v>
      </c>
    </row>
    <row r="22" spans="1:25" ht="12.75">
      <c r="A22" s="13"/>
      <c r="B22" s="14" t="s">
        <v>7</v>
      </c>
      <c r="C22" s="15">
        <f aca="true" t="shared" si="10" ref="C22:Y22">C21*100/C20</f>
        <v>0</v>
      </c>
      <c r="D22" s="15">
        <f t="shared" si="10"/>
        <v>0</v>
      </c>
      <c r="E22" s="15">
        <f t="shared" si="10"/>
        <v>0</v>
      </c>
      <c r="F22" s="15">
        <f t="shared" si="10"/>
        <v>0</v>
      </c>
      <c r="G22" s="15">
        <f t="shared" si="10"/>
        <v>0</v>
      </c>
      <c r="H22" s="15">
        <f t="shared" si="10"/>
        <v>0</v>
      </c>
      <c r="I22" s="15">
        <f t="shared" si="10"/>
        <v>0</v>
      </c>
      <c r="J22" s="15">
        <f t="shared" si="10"/>
        <v>0</v>
      </c>
      <c r="K22" s="15">
        <f t="shared" si="10"/>
        <v>0</v>
      </c>
      <c r="L22" s="15">
        <f t="shared" si="10"/>
        <v>5.882352941176471</v>
      </c>
      <c r="M22" s="15">
        <f t="shared" si="10"/>
        <v>0</v>
      </c>
      <c r="N22" s="15">
        <f t="shared" si="10"/>
        <v>0</v>
      </c>
      <c r="O22" s="15">
        <f t="shared" si="10"/>
        <v>5.882352941176471</v>
      </c>
      <c r="P22" s="15">
        <f aca="true" t="shared" si="11" ref="P22:X22">P21*100/P20</f>
        <v>26.31578947368421</v>
      </c>
      <c r="Q22" s="15">
        <f t="shared" si="11"/>
        <v>18.75</v>
      </c>
      <c r="R22" s="15">
        <f t="shared" si="11"/>
        <v>8.333333333333334</v>
      </c>
      <c r="S22" s="15">
        <f t="shared" si="11"/>
        <v>5.882352941176471</v>
      </c>
      <c r="T22" s="15">
        <f t="shared" si="11"/>
        <v>7.142857142857143</v>
      </c>
      <c r="U22" s="15">
        <f>U21*100/U20</f>
        <v>18.75</v>
      </c>
      <c r="V22" s="15">
        <f>V21*100/V20</f>
        <v>7.142857142857143</v>
      </c>
      <c r="W22" s="15">
        <f>W21*100/W20</f>
        <v>0</v>
      </c>
      <c r="X22" s="15">
        <f t="shared" si="11"/>
        <v>7.142857142857143</v>
      </c>
      <c r="Y22" s="16">
        <f t="shared" si="10"/>
        <v>6.451612903225806</v>
      </c>
    </row>
    <row r="23" spans="1:25" ht="12.75">
      <c r="A23" s="5" t="s">
        <v>4</v>
      </c>
      <c r="B23" s="6" t="s">
        <v>4</v>
      </c>
      <c r="C23" s="7">
        <f>C5+C8+C11+C14+C17+C20</f>
        <v>560</v>
      </c>
      <c r="D23" s="7">
        <f aca="true" t="shared" si="12" ref="D23:Y23">D5+D8+D11+D14+D17+D20</f>
        <v>525</v>
      </c>
      <c r="E23" s="7">
        <f t="shared" si="12"/>
        <v>520</v>
      </c>
      <c r="F23" s="7">
        <f t="shared" si="12"/>
        <v>527</v>
      </c>
      <c r="G23" s="7">
        <f t="shared" si="12"/>
        <v>492</v>
      </c>
      <c r="H23" s="7">
        <f t="shared" si="12"/>
        <v>515</v>
      </c>
      <c r="I23" s="7">
        <f t="shared" si="12"/>
        <v>564</v>
      </c>
      <c r="J23" s="7">
        <f t="shared" si="12"/>
        <v>536</v>
      </c>
      <c r="K23" s="7">
        <f t="shared" si="12"/>
        <v>472</v>
      </c>
      <c r="L23" s="7">
        <f t="shared" si="12"/>
        <v>611</v>
      </c>
      <c r="M23" s="7">
        <f t="shared" si="12"/>
        <v>627</v>
      </c>
      <c r="N23" s="7">
        <f t="shared" si="12"/>
        <v>570</v>
      </c>
      <c r="O23" s="7">
        <f t="shared" si="12"/>
        <v>594</v>
      </c>
      <c r="P23" s="7">
        <f t="shared" si="12"/>
        <v>609</v>
      </c>
      <c r="Q23" s="7">
        <f>Q5+Q8+Q11+Q14+Q17+Q20</f>
        <v>556</v>
      </c>
      <c r="R23" s="7">
        <f aca="true" t="shared" si="13" ref="R23:T24">R5+R11+R17+R20</f>
        <v>414</v>
      </c>
      <c r="S23" s="7">
        <f t="shared" si="13"/>
        <v>376</v>
      </c>
      <c r="T23" s="7">
        <f t="shared" si="13"/>
        <v>390</v>
      </c>
      <c r="U23" s="7">
        <f>U5+U11+U17+U20</f>
        <v>382</v>
      </c>
      <c r="V23" s="7">
        <f>V5+V11+V17+V20</f>
        <v>363</v>
      </c>
      <c r="W23" s="7">
        <f>W5+W11+W17+W20</f>
        <v>316</v>
      </c>
      <c r="X23" s="7">
        <f>X5+X11+X17+X20</f>
        <v>379</v>
      </c>
      <c r="Y23" s="8">
        <f t="shared" si="12"/>
        <v>12252</v>
      </c>
    </row>
    <row r="24" spans="1:25" ht="12.75">
      <c r="A24" s="9"/>
      <c r="B24" s="10" t="s">
        <v>6</v>
      </c>
      <c r="C24" s="11">
        <f aca="true" t="shared" si="14" ref="C24:Y24">C6+C9+C12+C15+C18+C21</f>
        <v>41</v>
      </c>
      <c r="D24" s="11">
        <f t="shared" si="14"/>
        <v>30</v>
      </c>
      <c r="E24" s="11">
        <f t="shared" si="14"/>
        <v>47</v>
      </c>
      <c r="F24" s="11">
        <f t="shared" si="14"/>
        <v>45</v>
      </c>
      <c r="G24" s="11">
        <f t="shared" si="14"/>
        <v>34</v>
      </c>
      <c r="H24" s="11">
        <f t="shared" si="14"/>
        <v>31</v>
      </c>
      <c r="I24" s="11">
        <f t="shared" si="14"/>
        <v>38</v>
      </c>
      <c r="J24" s="11">
        <f t="shared" si="14"/>
        <v>33</v>
      </c>
      <c r="K24" s="11">
        <f t="shared" si="14"/>
        <v>60</v>
      </c>
      <c r="L24" s="11">
        <f t="shared" si="14"/>
        <v>84</v>
      </c>
      <c r="M24" s="11">
        <f t="shared" si="14"/>
        <v>108</v>
      </c>
      <c r="N24" s="11">
        <f t="shared" si="14"/>
        <v>109</v>
      </c>
      <c r="O24" s="11">
        <f t="shared" si="14"/>
        <v>124</v>
      </c>
      <c r="P24" s="11">
        <f t="shared" si="14"/>
        <v>138</v>
      </c>
      <c r="Q24" s="11">
        <f>Q6+Q9+Q12+Q15+Q18+Q21</f>
        <v>127</v>
      </c>
      <c r="R24" s="11">
        <f t="shared" si="13"/>
        <v>97</v>
      </c>
      <c r="S24" s="11">
        <f t="shared" si="13"/>
        <v>71</v>
      </c>
      <c r="T24" s="11">
        <f t="shared" si="13"/>
        <v>55</v>
      </c>
      <c r="U24" s="11">
        <f>U6+U12+U18+U21</f>
        <v>62</v>
      </c>
      <c r="V24" s="11">
        <f>V6+V12+V18+V21</f>
        <v>54</v>
      </c>
      <c r="W24" s="11">
        <f>W6+W12+W18+W21</f>
        <v>42</v>
      </c>
      <c r="X24" s="11">
        <f>X6+X12+X18+X21</f>
        <v>42</v>
      </c>
      <c r="Y24" s="12">
        <f t="shared" si="14"/>
        <v>1641</v>
      </c>
    </row>
    <row r="25" spans="1:25" ht="12.75">
      <c r="A25" s="20"/>
      <c r="B25" s="21" t="s">
        <v>7</v>
      </c>
      <c r="C25" s="22">
        <f>C24*100/C23</f>
        <v>7.321428571428571</v>
      </c>
      <c r="D25" s="22">
        <f aca="true" t="shared" si="15" ref="D25:Y25">D24*100/D23</f>
        <v>5.714285714285714</v>
      </c>
      <c r="E25" s="22">
        <f t="shared" si="15"/>
        <v>9.038461538461538</v>
      </c>
      <c r="F25" s="22">
        <f t="shared" si="15"/>
        <v>8.538899430740038</v>
      </c>
      <c r="G25" s="22">
        <f t="shared" si="15"/>
        <v>6.9105691056910565</v>
      </c>
      <c r="H25" s="22">
        <f t="shared" si="15"/>
        <v>6.019417475728155</v>
      </c>
      <c r="I25" s="22">
        <f t="shared" si="15"/>
        <v>6.73758865248227</v>
      </c>
      <c r="J25" s="22">
        <f t="shared" si="15"/>
        <v>6.156716417910448</v>
      </c>
      <c r="K25" s="22">
        <f t="shared" si="15"/>
        <v>12.711864406779661</v>
      </c>
      <c r="L25" s="22">
        <f t="shared" si="15"/>
        <v>13.747954173486088</v>
      </c>
      <c r="M25" s="22">
        <f t="shared" si="15"/>
        <v>17.22488038277512</v>
      </c>
      <c r="N25" s="22">
        <f t="shared" si="15"/>
        <v>19.12280701754386</v>
      </c>
      <c r="O25" s="22">
        <f t="shared" si="15"/>
        <v>20.875420875420875</v>
      </c>
      <c r="P25" s="22">
        <f t="shared" si="15"/>
        <v>22.660098522167488</v>
      </c>
      <c r="Q25" s="22">
        <f aca="true" t="shared" si="16" ref="Q25:X25">Q24*100/Q23</f>
        <v>22.841726618705035</v>
      </c>
      <c r="R25" s="22">
        <f t="shared" si="16"/>
        <v>23.429951690821255</v>
      </c>
      <c r="S25" s="22">
        <f t="shared" si="16"/>
        <v>18.882978723404257</v>
      </c>
      <c r="T25" s="22">
        <f t="shared" si="16"/>
        <v>14.102564102564102</v>
      </c>
      <c r="U25" s="22">
        <f t="shared" si="16"/>
        <v>16.230366492146597</v>
      </c>
      <c r="V25" s="22">
        <f t="shared" si="16"/>
        <v>14.87603305785124</v>
      </c>
      <c r="W25" s="22">
        <f t="shared" si="16"/>
        <v>13.291139240506329</v>
      </c>
      <c r="X25" s="22">
        <f t="shared" si="16"/>
        <v>11.08179419525066</v>
      </c>
      <c r="Y25" s="23">
        <f t="shared" si="15"/>
        <v>13.393731635651323</v>
      </c>
    </row>
    <row r="26" ht="12.75">
      <c r="A26" s="3" t="s">
        <v>13</v>
      </c>
    </row>
    <row r="27" ht="12.75">
      <c r="A27" s="36" t="s">
        <v>31</v>
      </c>
    </row>
    <row r="28" ht="12.75">
      <c r="A28" s="1" t="s">
        <v>15</v>
      </c>
    </row>
    <row r="29" ht="12.75">
      <c r="A29" s="1" t="s">
        <v>33</v>
      </c>
    </row>
  </sheetData>
  <sheetProtection selectLockedCells="1" selectUnlockedCells="1"/>
  <mergeCells count="3">
    <mergeCell ref="A3:B4"/>
    <mergeCell ref="Y3:Y4"/>
    <mergeCell ref="C3:X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7">
      <selection activeCell="L23" sqref="L23"/>
    </sheetView>
  </sheetViews>
  <sheetFormatPr defaultColWidth="11.421875" defaultRowHeight="15" customHeight="1"/>
  <cols>
    <col min="1" max="16384" width="11.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Secretaría de Salud Pública</cp:lastModifiedBy>
  <dcterms:created xsi:type="dcterms:W3CDTF">2019-09-03T12:13:15Z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