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80" activeTab="4"/>
  </bookViews>
  <sheets>
    <sheet name="C.E. Centros de Salud" sheetId="1" r:id="rId1"/>
    <sheet name="C.E. Hospitales" sheetId="2" r:id="rId2"/>
    <sheet name="Guardias" sheetId="3" r:id="rId3"/>
    <sheet name="Internación" sheetId="4" r:id="rId4"/>
    <sheet name="Gráficos" sheetId="5" r:id="rId5"/>
  </sheets>
  <definedNames/>
  <calcPr fullCalcOnLoad="1"/>
</workbook>
</file>

<file path=xl/sharedStrings.xml><?xml version="1.0" encoding="utf-8"?>
<sst xmlns="http://schemas.openxmlformats.org/spreadsheetml/2006/main" count="180" uniqueCount="35">
  <si>
    <t>NOROESTE</t>
  </si>
  <si>
    <t>NORTE</t>
  </si>
  <si>
    <t>SUR</t>
  </si>
  <si>
    <t>SUDOESTE</t>
  </si>
  <si>
    <t>OESTE</t>
  </si>
  <si>
    <t>CENTRO</t>
  </si>
  <si>
    <t>Total</t>
  </si>
  <si>
    <t>Respiratorias</t>
  </si>
  <si>
    <t>Semana Epidemiológica</t>
  </si>
  <si>
    <t>Distrito</t>
  </si>
  <si>
    <t>Efector</t>
  </si>
  <si>
    <t>% Respiratoria</t>
  </si>
  <si>
    <t>s/d</t>
  </si>
  <si>
    <t>Centros de salud municipales. Rosario. Año 2018</t>
  </si>
  <si>
    <t>Cuadro 2. Total de consultas y total de consultas por patologías respiratorias según distrito y semana epidemiológica</t>
  </si>
  <si>
    <t>Cuadro 1. Total de consultas y total de consultas por patologías respiratorias según distrito y semana epidemiológica</t>
  </si>
  <si>
    <t>Consultorios externos de efectores municipales. Rosario. Año 2018</t>
  </si>
  <si>
    <t>HIC</t>
  </si>
  <si>
    <t>HJBA</t>
  </si>
  <si>
    <t>HNVV</t>
  </si>
  <si>
    <t>HRSP</t>
  </si>
  <si>
    <t>HECA</t>
  </si>
  <si>
    <t>MM</t>
  </si>
  <si>
    <t>San Martin</t>
  </si>
  <si>
    <t>Cuadro 3. Total de consultas y total de consultas por patologías respiratorias según distrito y semana epidemiológica</t>
  </si>
  <si>
    <t>Guardias ambulatorias de los efectores municipales. Rosario. Año 2018</t>
  </si>
  <si>
    <t>Hospitales municipales. Rosario. Año 2018</t>
  </si>
  <si>
    <t>Notas:</t>
  </si>
  <si>
    <t>* Incluye los servicios: Medicina general, pediatría, alergología, clínica médica, infectología y neumonología</t>
  </si>
  <si>
    <t>* Incluye los servicios clínica médica, pediatría y medicina general.</t>
  </si>
  <si>
    <t>* No incluye las guardias obstétricas de MM y HRSP</t>
  </si>
  <si>
    <t>Cuadro 4. Ingresos a internación por patologías respiratorias según distrito y semana epidemiológica</t>
  </si>
  <si>
    <t>* No incluye los ingresos de MM ni las internaciones obstétricas de HRSP</t>
  </si>
  <si>
    <t>* Se consideran las patologías J09 a J18, J20 a J22 y J30 a J47</t>
  </si>
  <si>
    <t>* Actualizado al 17/08/2018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</si>
</sst>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"/>
  </numFmts>
  <fonts count="7">
    <font>
      <sz val="10"/>
      <name val="Arial"/>
      <family val="0"/>
    </font>
    <font>
      <sz val="10"/>
      <name val="Tahoma"/>
      <family val="2"/>
    </font>
    <font>
      <sz val="10"/>
      <color indexed="23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b/>
      <sz val="8.5"/>
      <name val="Arial"/>
      <family val="0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vertic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1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consultas por patologías respiratorias en consultorios externos según distrito. Centros de Salud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85"/>
          <c:w val="0.88825"/>
          <c:h val="0.78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Centros de Salud'!$A$5</c:f>
              <c:strCache>
                <c:ptCount val="1"/>
                <c:pt idx="0">
                  <c:v>CENTRO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Centros de Salud'!$C$4:$O$4</c:f>
              <c:numCache>
                <c:ptCount val="13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</c:numCache>
            </c:numRef>
          </c:xVal>
          <c:yVal>
            <c:numRef>
              <c:f>'C.E. Centros de Salud'!$C$7:$O$7</c:f>
              <c:numCache>
                <c:ptCount val="13"/>
                <c:pt idx="0">
                  <c:v>0</c:v>
                </c:pt>
                <c:pt idx="1">
                  <c:v>7.317073170731708</c:v>
                </c:pt>
                <c:pt idx="2">
                  <c:v>4.878048780487805</c:v>
                </c:pt>
                <c:pt idx="3">
                  <c:v>3.0303030303030303</c:v>
                </c:pt>
                <c:pt idx="4">
                  <c:v>4.545454545454546</c:v>
                </c:pt>
                <c:pt idx="5">
                  <c:v>3.7037037037037037</c:v>
                </c:pt>
                <c:pt idx="6">
                  <c:v>0</c:v>
                </c:pt>
                <c:pt idx="7">
                  <c:v>0</c:v>
                </c:pt>
                <c:pt idx="8">
                  <c:v>2.7777777777777777</c:v>
                </c:pt>
                <c:pt idx="9">
                  <c:v>3.5714285714285716</c:v>
                </c:pt>
                <c:pt idx="10">
                  <c:v>13.461538461538462</c:v>
                </c:pt>
                <c:pt idx="11">
                  <c:v>9.30232558139535</c:v>
                </c:pt>
                <c:pt idx="12">
                  <c:v>23.076923076923077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Centros de Salud'!$A$8</c:f>
              <c:strCache>
                <c:ptCount val="1"/>
                <c:pt idx="0">
                  <c:v>NOROESTE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Salud'!$C$10:$U$10</c:f>
              <c:numCache>
                <c:ptCount val="19"/>
                <c:pt idx="0">
                  <c:v>8.216432865731463</c:v>
                </c:pt>
                <c:pt idx="1">
                  <c:v>4.201680672268908</c:v>
                </c:pt>
                <c:pt idx="2">
                  <c:v>4.127725856697819</c:v>
                </c:pt>
                <c:pt idx="3">
                  <c:v>4.1118421052631575</c:v>
                </c:pt>
                <c:pt idx="4">
                  <c:v>3.3707865168539324</c:v>
                </c:pt>
                <c:pt idx="5">
                  <c:v>4.73469387755102</c:v>
                </c:pt>
                <c:pt idx="6">
                  <c:v>6.093979441997063</c:v>
                </c:pt>
                <c:pt idx="7">
                  <c:v>8.930232558139535</c:v>
                </c:pt>
                <c:pt idx="8">
                  <c:v>8.803611738148984</c:v>
                </c:pt>
                <c:pt idx="9">
                  <c:v>10.843373493975903</c:v>
                </c:pt>
                <c:pt idx="10">
                  <c:v>12.288447387785137</c:v>
                </c:pt>
                <c:pt idx="11">
                  <c:v>17.235345581802274</c:v>
                </c:pt>
                <c:pt idx="12">
                  <c:v>17.47285291214215</c:v>
                </c:pt>
                <c:pt idx="13">
                  <c:v>18.508535489667565</c:v>
                </c:pt>
                <c:pt idx="14">
                  <c:v>17.83295711060948</c:v>
                </c:pt>
                <c:pt idx="15">
                  <c:v>13.109425785482124</c:v>
                </c:pt>
                <c:pt idx="16">
                  <c:v>11.288711288711289</c:v>
                </c:pt>
                <c:pt idx="17">
                  <c:v>10.512820512820513</c:v>
                </c:pt>
                <c:pt idx="18">
                  <c:v>12.028725314183124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Centros de Salud'!$A$11</c:f>
              <c:strCache>
                <c:ptCount val="1"/>
                <c:pt idx="0">
                  <c:v>NORTE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Salud'!$C$16:$U$16</c:f>
              <c:numCache>
                <c:ptCount val="19"/>
                <c:pt idx="0">
                  <c:v>8.84871550903901</c:v>
                </c:pt>
                <c:pt idx="1">
                  <c:v>5.1607445008460235</c:v>
                </c:pt>
                <c:pt idx="2">
                  <c:v>5.504587155963303</c:v>
                </c:pt>
                <c:pt idx="3">
                  <c:v>7.822085889570552</c:v>
                </c:pt>
                <c:pt idx="4">
                  <c:v>7.610350076103501</c:v>
                </c:pt>
                <c:pt idx="5">
                  <c:v>6.525573192239859</c:v>
                </c:pt>
                <c:pt idx="6">
                  <c:v>10.124333925399645</c:v>
                </c:pt>
                <c:pt idx="7">
                  <c:v>13.734290843806104</c:v>
                </c:pt>
                <c:pt idx="8">
                  <c:v>15.460992907801419</c:v>
                </c:pt>
                <c:pt idx="9">
                  <c:v>18.660287081339714</c:v>
                </c:pt>
                <c:pt idx="10">
                  <c:v>16.826923076923077</c:v>
                </c:pt>
                <c:pt idx="11">
                  <c:v>20.034100596760442</c:v>
                </c:pt>
                <c:pt idx="12">
                  <c:v>19.285042333019756</c:v>
                </c:pt>
                <c:pt idx="13">
                  <c:v>20.74281709880869</c:v>
                </c:pt>
                <c:pt idx="14">
                  <c:v>23.08743169398907</c:v>
                </c:pt>
                <c:pt idx="15">
                  <c:v>16.963350785340314</c:v>
                </c:pt>
                <c:pt idx="16">
                  <c:v>14.680483592400691</c:v>
                </c:pt>
                <c:pt idx="17">
                  <c:v>12.564991334488735</c:v>
                </c:pt>
                <c:pt idx="18">
                  <c:v>16.904083570750238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Centros de Salud'!$A$14</c:f>
              <c:strCache>
                <c:ptCount val="1"/>
                <c:pt idx="0">
                  <c:v>OESTE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Salud'!$C$16:$U$16</c:f>
              <c:numCache>
                <c:ptCount val="19"/>
                <c:pt idx="0">
                  <c:v>8.84871550903901</c:v>
                </c:pt>
                <c:pt idx="1">
                  <c:v>5.1607445008460235</c:v>
                </c:pt>
                <c:pt idx="2">
                  <c:v>5.504587155963303</c:v>
                </c:pt>
                <c:pt idx="3">
                  <c:v>7.822085889570552</c:v>
                </c:pt>
                <c:pt idx="4">
                  <c:v>7.610350076103501</c:v>
                </c:pt>
                <c:pt idx="5">
                  <c:v>6.525573192239859</c:v>
                </c:pt>
                <c:pt idx="6">
                  <c:v>10.124333925399645</c:v>
                </c:pt>
                <c:pt idx="7">
                  <c:v>13.734290843806104</c:v>
                </c:pt>
                <c:pt idx="8">
                  <c:v>15.460992907801419</c:v>
                </c:pt>
                <c:pt idx="9">
                  <c:v>18.660287081339714</c:v>
                </c:pt>
                <c:pt idx="10">
                  <c:v>16.826923076923077</c:v>
                </c:pt>
                <c:pt idx="11">
                  <c:v>20.034100596760442</c:v>
                </c:pt>
                <c:pt idx="12">
                  <c:v>19.285042333019756</c:v>
                </c:pt>
                <c:pt idx="13">
                  <c:v>20.74281709880869</c:v>
                </c:pt>
                <c:pt idx="14">
                  <c:v>23.08743169398907</c:v>
                </c:pt>
                <c:pt idx="15">
                  <c:v>16.963350785340314</c:v>
                </c:pt>
                <c:pt idx="16">
                  <c:v>14.680483592400691</c:v>
                </c:pt>
                <c:pt idx="17">
                  <c:v>12.564991334488735</c:v>
                </c:pt>
                <c:pt idx="18">
                  <c:v>16.904083570750238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'C.E. Centros de Salud'!$A$17</c:f>
              <c:strCache>
                <c:ptCount val="1"/>
                <c:pt idx="0">
                  <c:v>SUDOESTE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Salud'!$C$19:$U$19</c:f>
              <c:numCache>
                <c:ptCount val="19"/>
                <c:pt idx="0">
                  <c:v>5.079962370649106</c:v>
                </c:pt>
                <c:pt idx="1">
                  <c:v>5.375552282768778</c:v>
                </c:pt>
                <c:pt idx="2">
                  <c:v>5.213270142180095</c:v>
                </c:pt>
                <c:pt idx="3">
                  <c:v>4.46215139442231</c:v>
                </c:pt>
                <c:pt idx="4">
                  <c:v>5.84652862362972</c:v>
                </c:pt>
                <c:pt idx="5">
                  <c:v>4.22102839600921</c:v>
                </c:pt>
                <c:pt idx="6">
                  <c:v>6.240369799691834</c:v>
                </c:pt>
                <c:pt idx="7">
                  <c:v>10.62553556126821</c:v>
                </c:pt>
                <c:pt idx="8">
                  <c:v>11.778115501519757</c:v>
                </c:pt>
                <c:pt idx="9">
                  <c:v>11.250925240562546</c:v>
                </c:pt>
                <c:pt idx="10">
                  <c:v>12.749615975422428</c:v>
                </c:pt>
                <c:pt idx="11">
                  <c:v>15.671641791044776</c:v>
                </c:pt>
                <c:pt idx="12">
                  <c:v>18.050847457627118</c:v>
                </c:pt>
                <c:pt idx="13">
                  <c:v>15.22875816993464</c:v>
                </c:pt>
                <c:pt idx="14">
                  <c:v>18.140794223826713</c:v>
                </c:pt>
                <c:pt idx="15">
                  <c:v>16.05839416058394</c:v>
                </c:pt>
                <c:pt idx="16">
                  <c:v>15.106215578284814</c:v>
                </c:pt>
                <c:pt idx="17">
                  <c:v>12.935708752904725</c:v>
                </c:pt>
                <c:pt idx="18">
                  <c:v>11.510204081632653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'C.E. Centros de Salud'!$A$20</c:f>
              <c:strCache>
                <c:ptCount val="1"/>
                <c:pt idx="0">
                  <c:v>SUR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Centros de Salud'!$C$4:$U$4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Centros de Salud'!$C$22:$U$22</c:f>
              <c:numCache>
                <c:ptCount val="19"/>
                <c:pt idx="0">
                  <c:v>7.855626326963907</c:v>
                </c:pt>
                <c:pt idx="1">
                  <c:v>6.487488415199259</c:v>
                </c:pt>
                <c:pt idx="2">
                  <c:v>6.086142322097379</c:v>
                </c:pt>
                <c:pt idx="3">
                  <c:v>6.20756547041707</c:v>
                </c:pt>
                <c:pt idx="4">
                  <c:v>5.942275042444821</c:v>
                </c:pt>
                <c:pt idx="5">
                  <c:v>4.901960784313726</c:v>
                </c:pt>
                <c:pt idx="6">
                  <c:v>5.734144222415291</c:v>
                </c:pt>
                <c:pt idx="7">
                  <c:v>10.042283298097251</c:v>
                </c:pt>
                <c:pt idx="8">
                  <c:v>9.475465313028765</c:v>
                </c:pt>
                <c:pt idx="9">
                  <c:v>10.690633869441816</c:v>
                </c:pt>
                <c:pt idx="10">
                  <c:v>10.561370123691722</c:v>
                </c:pt>
                <c:pt idx="11">
                  <c:v>14.475138121546962</c:v>
                </c:pt>
                <c:pt idx="12">
                  <c:v>14.626218851570965</c:v>
                </c:pt>
                <c:pt idx="13">
                  <c:v>15.377697841726619</c:v>
                </c:pt>
                <c:pt idx="14">
                  <c:v>13.827433628318584</c:v>
                </c:pt>
                <c:pt idx="15">
                  <c:v>12.552301255230125</c:v>
                </c:pt>
                <c:pt idx="16">
                  <c:v>12.280701754385966</c:v>
                </c:pt>
                <c:pt idx="17">
                  <c:v>10.984182776801406</c:v>
                </c:pt>
                <c:pt idx="18">
                  <c:v>11.577028258887877</c:v>
                </c:pt>
              </c:numCache>
            </c:numRef>
          </c:yVal>
          <c:smooth val="0"/>
        </c:ser>
        <c:axId val="51093689"/>
        <c:axId val="57190018"/>
      </c:scatterChart>
      <c:valAx>
        <c:axId val="51093689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90018"/>
        <c:crosses val="autoZero"/>
        <c:crossBetween val="midCat"/>
        <c:dispUnits/>
        <c:majorUnit val="1"/>
      </c:valAx>
      <c:valAx>
        <c:axId val="57190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09368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475"/>
          <c:y val="0.171"/>
          <c:w val="0.49875"/>
          <c:h val="0.114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consultas por patologías respiratorias en consultorios externos. Hospitales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2925"/>
          <c:w val="0.88825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'C.E. Hospitales'!$A$5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'C.E. Hospitales'!$C$4:$U$4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Hospitales'!$C$7:$U$7</c:f>
              <c:numCache>
                <c:ptCount val="19"/>
                <c:pt idx="0">
                  <c:v>10.59322033898305</c:v>
                </c:pt>
                <c:pt idx="1">
                  <c:v>14.804063860667634</c:v>
                </c:pt>
                <c:pt idx="2">
                  <c:v>12.56281407035176</c:v>
                </c:pt>
                <c:pt idx="3">
                  <c:v>11.374407582938389</c:v>
                </c:pt>
                <c:pt idx="4">
                  <c:v>10.263929618768328</c:v>
                </c:pt>
                <c:pt idx="5">
                  <c:v>13.73913043478261</c:v>
                </c:pt>
                <c:pt idx="6">
                  <c:v>15.032679738562091</c:v>
                </c:pt>
                <c:pt idx="7">
                  <c:v>15.082644628099173</c:v>
                </c:pt>
                <c:pt idx="8">
                  <c:v>16</c:v>
                </c:pt>
                <c:pt idx="9">
                  <c:v>20.41166380789022</c:v>
                </c:pt>
                <c:pt idx="10">
                  <c:v>18.98066783831283</c:v>
                </c:pt>
                <c:pt idx="11">
                  <c:v>23.221757322175733</c:v>
                </c:pt>
                <c:pt idx="12">
                  <c:v>20.950323974082075</c:v>
                </c:pt>
                <c:pt idx="13">
                  <c:v>21.302816901408452</c:v>
                </c:pt>
                <c:pt idx="14">
                  <c:v>20.13422818791946</c:v>
                </c:pt>
                <c:pt idx="15">
                  <c:v>17.02127659574468</c:v>
                </c:pt>
                <c:pt idx="16">
                  <c:v>18.43971631205674</c:v>
                </c:pt>
                <c:pt idx="17">
                  <c:v>15.55944055944056</c:v>
                </c:pt>
                <c:pt idx="18">
                  <c:v>19.886363636363637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'C.E. Hospitales'!$A$11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'C.E. Hospitales'!$C$4:$U$4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Hospitales'!$C$13:$U$13</c:f>
              <c:numCache>
                <c:ptCount val="19"/>
                <c:pt idx="0">
                  <c:v>4.232804232804233</c:v>
                </c:pt>
                <c:pt idx="1">
                  <c:v>7.6923076923076925</c:v>
                </c:pt>
                <c:pt idx="2">
                  <c:v>8.256880733944953</c:v>
                </c:pt>
                <c:pt idx="3">
                  <c:v>15.337423312883436</c:v>
                </c:pt>
                <c:pt idx="4">
                  <c:v>12.931034482758621</c:v>
                </c:pt>
                <c:pt idx="5">
                  <c:v>12.206572769953052</c:v>
                </c:pt>
                <c:pt idx="6">
                  <c:v>12.955465587044534</c:v>
                </c:pt>
                <c:pt idx="7">
                  <c:v>6.315789473684211</c:v>
                </c:pt>
                <c:pt idx="8">
                  <c:v>9.574468085106384</c:v>
                </c:pt>
                <c:pt idx="9">
                  <c:v>7.623318385650224</c:v>
                </c:pt>
                <c:pt idx="10">
                  <c:v>13.72549019607843</c:v>
                </c:pt>
                <c:pt idx="11">
                  <c:v>11.267605633802816</c:v>
                </c:pt>
                <c:pt idx="12">
                  <c:v>11.946902654867257</c:v>
                </c:pt>
                <c:pt idx="13">
                  <c:v>16.56050955414013</c:v>
                </c:pt>
                <c:pt idx="14">
                  <c:v>5.232558139534884</c:v>
                </c:pt>
                <c:pt idx="15">
                  <c:v>4.098360655737705</c:v>
                </c:pt>
                <c:pt idx="16">
                  <c:v>17.94871794871795</c:v>
                </c:pt>
                <c:pt idx="17">
                  <c:v>8.19112627986348</c:v>
                </c:pt>
                <c:pt idx="18">
                  <c:v>14.574898785425102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'C.E. Hospitales'!$A$8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'C.E. Hospitales'!$C$4:$U$4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'C.E. Hospitales'!$C$10:$U$10</c:f>
              <c:numCache>
                <c:ptCount val="19"/>
                <c:pt idx="0">
                  <c:v>41.509433962264154</c:v>
                </c:pt>
                <c:pt idx="1">
                  <c:v>47.2972972972973</c:v>
                </c:pt>
                <c:pt idx="2">
                  <c:v>42.1875</c:v>
                </c:pt>
                <c:pt idx="3">
                  <c:v>28.94736842105263</c:v>
                </c:pt>
                <c:pt idx="4">
                  <c:v>28.571428571428573</c:v>
                </c:pt>
                <c:pt idx="5">
                  <c:v>20.46783625730994</c:v>
                </c:pt>
                <c:pt idx="6">
                  <c:v>36.19631901840491</c:v>
                </c:pt>
                <c:pt idx="7">
                  <c:v>43.47826086956522</c:v>
                </c:pt>
                <c:pt idx="8">
                  <c:v>40.310077519379846</c:v>
                </c:pt>
                <c:pt idx="9">
                  <c:v>19.25133689839572</c:v>
                </c:pt>
                <c:pt idx="10">
                  <c:v>30.128205128205128</c:v>
                </c:pt>
                <c:pt idx="11">
                  <c:v>54.80769230769231</c:v>
                </c:pt>
                <c:pt idx="12">
                  <c:v>44.791666666666664</c:v>
                </c:pt>
                <c:pt idx="13">
                  <c:v>21.074380165289256</c:v>
                </c:pt>
                <c:pt idx="14">
                  <c:v>30.864197530864196</c:v>
                </c:pt>
                <c:pt idx="15">
                  <c:v>55.55555555555556</c:v>
                </c:pt>
                <c:pt idx="16">
                  <c:v>49.152542372881356</c:v>
                </c:pt>
                <c:pt idx="17">
                  <c:v>25.793650793650794</c:v>
                </c:pt>
                <c:pt idx="18">
                  <c:v>41.34615384615385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'C.E. Hospitales'!$A$14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'C.E. Hospitales'!$C$4:$L$4</c:f>
              <c:numCache>
                <c:ptCount val="10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</c:numCache>
            </c:numRef>
          </c:xVal>
          <c:yVal>
            <c:numRef>
              <c:f>'C.E. Hospitales'!$C$16:$L$16</c:f>
              <c:numCache>
                <c:ptCount val="10"/>
                <c:pt idx="0">
                  <c:v>13.571428571428571</c:v>
                </c:pt>
                <c:pt idx="1">
                  <c:v>19.81132075471698</c:v>
                </c:pt>
                <c:pt idx="2">
                  <c:v>15.957446808510639</c:v>
                </c:pt>
                <c:pt idx="3">
                  <c:v>11.821086261980831</c:v>
                </c:pt>
                <c:pt idx="4">
                  <c:v>10.56338028169014</c:v>
                </c:pt>
                <c:pt idx="5">
                  <c:v>12.288135593220339</c:v>
                </c:pt>
                <c:pt idx="6">
                  <c:v>13.059701492537313</c:v>
                </c:pt>
                <c:pt idx="7">
                  <c:v>20.41522491349481</c:v>
                </c:pt>
                <c:pt idx="8">
                  <c:v>26.96629213483146</c:v>
                </c:pt>
                <c:pt idx="9">
                  <c:v>4.854368932038835</c:v>
                </c:pt>
              </c:numCache>
            </c:numRef>
          </c:yVal>
          <c:smooth val="0"/>
        </c:ser>
        <c:axId val="44948115"/>
        <c:axId val="1879852"/>
      </c:scatterChart>
      <c:valAx>
        <c:axId val="44948115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9852"/>
        <c:crosses val="autoZero"/>
        <c:crossBetween val="midCat"/>
        <c:dispUnits/>
        <c:majorUnit val="1"/>
      </c:valAx>
      <c:valAx>
        <c:axId val="1879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948115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75"/>
          <c:y val="0.15925"/>
          <c:w val="0.3175"/>
          <c:h val="0.09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consultas en la guardia ambulatoria por patologías respiratorias. Efectores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925"/>
          <c:w val="0.888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Guardias!$A$5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Guardias!$C$7:$U$7</c:f>
              <c:numCache>
                <c:ptCount val="19"/>
                <c:pt idx="0">
                  <c:v>1.0638297872340425</c:v>
                </c:pt>
                <c:pt idx="1">
                  <c:v>0.6956521739130435</c:v>
                </c:pt>
                <c:pt idx="2">
                  <c:v>0.338409475465313</c:v>
                </c:pt>
                <c:pt idx="3">
                  <c:v>1.023890784982935</c:v>
                </c:pt>
                <c:pt idx="4">
                  <c:v>1.1538461538461537</c:v>
                </c:pt>
                <c:pt idx="5">
                  <c:v>1.606425702811245</c:v>
                </c:pt>
                <c:pt idx="6">
                  <c:v>0.8976660682226212</c:v>
                </c:pt>
                <c:pt idx="7">
                  <c:v>1.0330578512396693</c:v>
                </c:pt>
                <c:pt idx="8">
                  <c:v>1.1299435028248588</c:v>
                </c:pt>
                <c:pt idx="9">
                  <c:v>1.5873015873015872</c:v>
                </c:pt>
                <c:pt idx="10">
                  <c:v>1.1538461538461537</c:v>
                </c:pt>
                <c:pt idx="11">
                  <c:v>1.6728624535315986</c:v>
                </c:pt>
                <c:pt idx="12">
                  <c:v>1.6304347826086956</c:v>
                </c:pt>
                <c:pt idx="13">
                  <c:v>1.0416666666666667</c:v>
                </c:pt>
                <c:pt idx="14">
                  <c:v>1.1516314779270633</c:v>
                </c:pt>
                <c:pt idx="15">
                  <c:v>2.2044088176352705</c:v>
                </c:pt>
                <c:pt idx="16">
                  <c:v>2.355460385438972</c:v>
                </c:pt>
                <c:pt idx="17">
                  <c:v>1.4492753623188406</c:v>
                </c:pt>
                <c:pt idx="18">
                  <c:v>0.9803921568627451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Guardias!$A$8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Guardias!$C$10:$U$10</c:f>
              <c:numCache>
                <c:ptCount val="19"/>
                <c:pt idx="0">
                  <c:v>7.131537242472266</c:v>
                </c:pt>
                <c:pt idx="1">
                  <c:v>6.362153344208809</c:v>
                </c:pt>
                <c:pt idx="2">
                  <c:v>7.718120805369128</c:v>
                </c:pt>
                <c:pt idx="3">
                  <c:v>6.666666666666667</c:v>
                </c:pt>
                <c:pt idx="4">
                  <c:v>5.62390158172232</c:v>
                </c:pt>
                <c:pt idx="5">
                  <c:v>8.0078125</c:v>
                </c:pt>
                <c:pt idx="6">
                  <c:v>9.736308316430021</c:v>
                </c:pt>
                <c:pt idx="7">
                  <c:v>9.12280701754386</c:v>
                </c:pt>
                <c:pt idx="8">
                  <c:v>13.237924865831843</c:v>
                </c:pt>
                <c:pt idx="9">
                  <c:v>11.154598825831702</c:v>
                </c:pt>
                <c:pt idx="10">
                  <c:v>13.617886178861788</c:v>
                </c:pt>
                <c:pt idx="11">
                  <c:v>11.690647482014388</c:v>
                </c:pt>
                <c:pt idx="12">
                  <c:v>12.723658051689862</c:v>
                </c:pt>
                <c:pt idx="13">
                  <c:v>15.369261477045908</c:v>
                </c:pt>
                <c:pt idx="14">
                  <c:v>13.235294117647058</c:v>
                </c:pt>
                <c:pt idx="15">
                  <c:v>9.6045197740113</c:v>
                </c:pt>
                <c:pt idx="16">
                  <c:v>9.479553903345725</c:v>
                </c:pt>
                <c:pt idx="17">
                  <c:v>9.848484848484848</c:v>
                </c:pt>
                <c:pt idx="18">
                  <c:v>11.846689895470384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Guardias!$A$14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Guardias!$C$16:$U$16</c:f>
              <c:numCache>
                <c:ptCount val="19"/>
                <c:pt idx="0">
                  <c:v>1.7452006980802792</c:v>
                </c:pt>
                <c:pt idx="1">
                  <c:v>2.0446096654275094</c:v>
                </c:pt>
                <c:pt idx="2">
                  <c:v>2.846299810246679</c:v>
                </c:pt>
                <c:pt idx="3">
                  <c:v>1.971326164874552</c:v>
                </c:pt>
                <c:pt idx="4">
                  <c:v>1.4583333333333333</c:v>
                </c:pt>
                <c:pt idx="5">
                  <c:v>2.286902286902287</c:v>
                </c:pt>
                <c:pt idx="6">
                  <c:v>2.4229074889867843</c:v>
                </c:pt>
                <c:pt idx="7">
                  <c:v>4.565217391304348</c:v>
                </c:pt>
                <c:pt idx="8">
                  <c:v>3.088803088803089</c:v>
                </c:pt>
                <c:pt idx="9">
                  <c:v>4.294478527607362</c:v>
                </c:pt>
                <c:pt idx="10">
                  <c:v>3.5794183445190155</c:v>
                </c:pt>
                <c:pt idx="11">
                  <c:v>4.07725321888412</c:v>
                </c:pt>
                <c:pt idx="12">
                  <c:v>4.356846473029045</c:v>
                </c:pt>
                <c:pt idx="13">
                  <c:v>1.9522776572668112</c:v>
                </c:pt>
                <c:pt idx="14">
                  <c:v>2.5742574257425743</c:v>
                </c:pt>
                <c:pt idx="15">
                  <c:v>4.809619238476954</c:v>
                </c:pt>
                <c:pt idx="16">
                  <c:v>2.8</c:v>
                </c:pt>
                <c:pt idx="17">
                  <c:v>4.545454545454546</c:v>
                </c:pt>
                <c:pt idx="18">
                  <c:v>3.658536585365854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Guardias!$A$11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Guardias!$C$13:$U$13</c:f>
              <c:numCache>
                <c:ptCount val="19"/>
                <c:pt idx="0">
                  <c:v>8.641975308641975</c:v>
                </c:pt>
                <c:pt idx="1">
                  <c:v>6.4171122994652405</c:v>
                </c:pt>
                <c:pt idx="2">
                  <c:v>7.259953161592506</c:v>
                </c:pt>
                <c:pt idx="3">
                  <c:v>6.6415094339622645</c:v>
                </c:pt>
                <c:pt idx="4">
                  <c:v>8.902532617037606</c:v>
                </c:pt>
                <c:pt idx="5">
                  <c:v>8.467023172905526</c:v>
                </c:pt>
                <c:pt idx="6">
                  <c:v>11.697806661251015</c:v>
                </c:pt>
                <c:pt idx="7">
                  <c:v>17.362146050670642</c:v>
                </c:pt>
                <c:pt idx="8">
                  <c:v>17.744154057771663</c:v>
                </c:pt>
                <c:pt idx="9">
                  <c:v>17.94682422451994</c:v>
                </c:pt>
                <c:pt idx="10">
                  <c:v>22.537207654145995</c:v>
                </c:pt>
                <c:pt idx="11">
                  <c:v>22.63710618436406</c:v>
                </c:pt>
                <c:pt idx="12">
                  <c:v>29.324546952224054</c:v>
                </c:pt>
                <c:pt idx="13">
                  <c:v>30.988719309887195</c:v>
                </c:pt>
                <c:pt idx="14">
                  <c:v>24.709103353867214</c:v>
                </c:pt>
                <c:pt idx="15">
                  <c:v>27.216174183514774</c:v>
                </c:pt>
                <c:pt idx="16">
                  <c:v>22.370617696160267</c:v>
                </c:pt>
                <c:pt idx="17">
                  <c:v>21.52671755725191</c:v>
                </c:pt>
                <c:pt idx="18">
                  <c:v>18.99441340782123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Guardias!$A$17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Guardias!$C$19:$U$19</c:f>
              <c:numCache>
                <c:ptCount val="19"/>
                <c:pt idx="0">
                  <c:v>6.099110546378653</c:v>
                </c:pt>
                <c:pt idx="1">
                  <c:v>7.086614173228346</c:v>
                </c:pt>
                <c:pt idx="2">
                  <c:v>5.432451751250894</c:v>
                </c:pt>
                <c:pt idx="3">
                  <c:v>4.527813712807244</c:v>
                </c:pt>
                <c:pt idx="4">
                  <c:v>5.283307810107198</c:v>
                </c:pt>
                <c:pt idx="5">
                  <c:v>4.051012753188297</c:v>
                </c:pt>
                <c:pt idx="6">
                  <c:v>6.031273268801192</c:v>
                </c:pt>
                <c:pt idx="7">
                  <c:v>7.357142857142857</c:v>
                </c:pt>
                <c:pt idx="8">
                  <c:v>7.8857919782460915</c:v>
                </c:pt>
                <c:pt idx="9">
                  <c:v>10.152284263959391</c:v>
                </c:pt>
                <c:pt idx="10">
                  <c:v>10.240963855421686</c:v>
                </c:pt>
                <c:pt idx="11">
                  <c:v>13.914095583787054</c:v>
                </c:pt>
                <c:pt idx="12">
                  <c:v>15.634395670475046</c:v>
                </c:pt>
                <c:pt idx="13">
                  <c:v>16.689280868385346</c:v>
                </c:pt>
                <c:pt idx="14">
                  <c:v>16.587677725118482</c:v>
                </c:pt>
                <c:pt idx="15">
                  <c:v>15.662650602409638</c:v>
                </c:pt>
                <c:pt idx="16">
                  <c:v>11.699779249448124</c:v>
                </c:pt>
                <c:pt idx="17">
                  <c:v>11.498973305954825</c:v>
                </c:pt>
                <c:pt idx="18">
                  <c:v>9.437621202327085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Guardias!$A$23</c:f>
              <c:strCache>
                <c:ptCount val="1"/>
                <c:pt idx="0">
                  <c:v>San Martin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Guardias!$C$4:$U$4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Guardias!$C$25:$U$25</c:f>
              <c:numCache>
                <c:ptCount val="19"/>
                <c:pt idx="0">
                  <c:v>4.880952380952381</c:v>
                </c:pt>
                <c:pt idx="1">
                  <c:v>4.038004750593824</c:v>
                </c:pt>
                <c:pt idx="2">
                  <c:v>4.957678355501813</c:v>
                </c:pt>
                <c:pt idx="3">
                  <c:v>3.743961352657005</c:v>
                </c:pt>
                <c:pt idx="4">
                  <c:v>4.600811907983762</c:v>
                </c:pt>
                <c:pt idx="5">
                  <c:v>4.769736842105263</c:v>
                </c:pt>
                <c:pt idx="6">
                  <c:v>8.695652173913043</c:v>
                </c:pt>
                <c:pt idx="7">
                  <c:v>10.083036773428233</c:v>
                </c:pt>
                <c:pt idx="8">
                  <c:v>9.63718820861678</c:v>
                </c:pt>
                <c:pt idx="9">
                  <c:v>11.481975967957275</c:v>
                </c:pt>
                <c:pt idx="10">
                  <c:v>11.924119241192411</c:v>
                </c:pt>
                <c:pt idx="11">
                  <c:v>9.67032967032967</c:v>
                </c:pt>
                <c:pt idx="12">
                  <c:v>13.493064312736443</c:v>
                </c:pt>
                <c:pt idx="13">
                  <c:v>8.463541666666666</c:v>
                </c:pt>
                <c:pt idx="14">
                  <c:v>13.092269326683292</c:v>
                </c:pt>
                <c:pt idx="15">
                  <c:v>9.55056179775281</c:v>
                </c:pt>
                <c:pt idx="16">
                  <c:v>7.5816993464052285</c:v>
                </c:pt>
                <c:pt idx="17">
                  <c:v>10.137672090112641</c:v>
                </c:pt>
                <c:pt idx="18">
                  <c:v>12.311557788944723</c:v>
                </c:pt>
              </c:numCache>
            </c:numRef>
          </c:yVal>
          <c:smooth val="0"/>
        </c:ser>
        <c:axId val="16918669"/>
        <c:axId val="18050294"/>
      </c:scatterChart>
      <c:valAx>
        <c:axId val="16918669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0294"/>
        <c:crosses val="autoZero"/>
        <c:crossBetween val="midCat"/>
        <c:dispUnits/>
        <c:majorUnit val="1"/>
      </c:valAx>
      <c:valAx>
        <c:axId val="180502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91866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71"/>
          <c:y val="0.16875"/>
          <c:w val="0.4685"/>
          <c:h val="0.09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% de ingresos a internación por patologías respiratorias. Hospitales Municipales. Rosario. Año 2018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2925"/>
          <c:w val="0.888"/>
          <c:h val="0.78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Internación!$A$5</c:f>
              <c:strCache>
                <c:ptCount val="1"/>
                <c:pt idx="0">
                  <c:v>HECA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Internación!$C$7:$U$7</c:f>
              <c:numCache>
                <c:ptCount val="19"/>
                <c:pt idx="0">
                  <c:v>0.7194244604316546</c:v>
                </c:pt>
                <c:pt idx="1">
                  <c:v>2.7777777777777777</c:v>
                </c:pt>
                <c:pt idx="2">
                  <c:v>0.7633587786259542</c:v>
                </c:pt>
                <c:pt idx="3">
                  <c:v>0.6493506493506493</c:v>
                </c:pt>
                <c:pt idx="4">
                  <c:v>0</c:v>
                </c:pt>
                <c:pt idx="5">
                  <c:v>0.6369426751592356</c:v>
                </c:pt>
                <c:pt idx="6">
                  <c:v>1.2048192771084338</c:v>
                </c:pt>
                <c:pt idx="7">
                  <c:v>0.7092198581560284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0.7142857142857143</c:v>
                </c:pt>
                <c:pt idx="12">
                  <c:v>0.684931506849315</c:v>
                </c:pt>
                <c:pt idx="13">
                  <c:v>0.6666666666666666</c:v>
                </c:pt>
                <c:pt idx="14">
                  <c:v>2.127659574468085</c:v>
                </c:pt>
                <c:pt idx="15">
                  <c:v>0</c:v>
                </c:pt>
                <c:pt idx="16">
                  <c:v>0.6578947368421053</c:v>
                </c:pt>
                <c:pt idx="17">
                  <c:v>0.6944444444444444</c:v>
                </c:pt>
                <c:pt idx="18">
                  <c:v>4.137931034482759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Internación!$A$8</c:f>
              <c:strCache>
                <c:ptCount val="1"/>
                <c:pt idx="0">
                  <c:v>HIC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Internación!$C$10:$U$10</c:f>
              <c:numCache>
                <c:ptCount val="19"/>
                <c:pt idx="0">
                  <c:v>15.74074074074074</c:v>
                </c:pt>
                <c:pt idx="1">
                  <c:v>9.734513274336283</c:v>
                </c:pt>
                <c:pt idx="2">
                  <c:v>5.504587155963303</c:v>
                </c:pt>
                <c:pt idx="3">
                  <c:v>7.017543859649122</c:v>
                </c:pt>
                <c:pt idx="4">
                  <c:v>3.0303030303030303</c:v>
                </c:pt>
                <c:pt idx="5">
                  <c:v>6.382978723404255</c:v>
                </c:pt>
                <c:pt idx="6">
                  <c:v>15.652173913043478</c:v>
                </c:pt>
                <c:pt idx="7">
                  <c:v>7.207207207207207</c:v>
                </c:pt>
                <c:pt idx="8">
                  <c:v>17.54385964912281</c:v>
                </c:pt>
                <c:pt idx="9">
                  <c:v>18.34862385321101</c:v>
                </c:pt>
                <c:pt idx="10">
                  <c:v>21.649484536082475</c:v>
                </c:pt>
                <c:pt idx="11">
                  <c:v>14</c:v>
                </c:pt>
                <c:pt idx="12">
                  <c:v>15.555555555555555</c:v>
                </c:pt>
                <c:pt idx="13">
                  <c:v>14.772727272727273</c:v>
                </c:pt>
                <c:pt idx="14">
                  <c:v>17.391304347826086</c:v>
                </c:pt>
                <c:pt idx="15">
                  <c:v>16.822429906542055</c:v>
                </c:pt>
                <c:pt idx="16">
                  <c:v>13.20754716981132</c:v>
                </c:pt>
                <c:pt idx="17">
                  <c:v>11.607142857142858</c:v>
                </c:pt>
                <c:pt idx="18">
                  <c:v>12.631578947368421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Internación!$A$14</c:f>
              <c:strCache>
                <c:ptCount val="1"/>
                <c:pt idx="0">
                  <c:v>HJBA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Internación!$C$16:$U$16</c:f>
              <c:numCache>
                <c:ptCount val="19"/>
                <c:pt idx="0">
                  <c:v>10.81081081081081</c:v>
                </c:pt>
                <c:pt idx="1">
                  <c:v>6.410256410256411</c:v>
                </c:pt>
                <c:pt idx="2">
                  <c:v>2.6315789473684212</c:v>
                </c:pt>
                <c:pt idx="3">
                  <c:v>5.970149253731344</c:v>
                </c:pt>
                <c:pt idx="4">
                  <c:v>6.557377049180328</c:v>
                </c:pt>
                <c:pt idx="5">
                  <c:v>1.7543859649122806</c:v>
                </c:pt>
                <c:pt idx="6">
                  <c:v>7.042253521126761</c:v>
                </c:pt>
                <c:pt idx="7">
                  <c:v>4.3478260869565215</c:v>
                </c:pt>
                <c:pt idx="8">
                  <c:v>5.714285714285714</c:v>
                </c:pt>
                <c:pt idx="9">
                  <c:v>10</c:v>
                </c:pt>
                <c:pt idx="10">
                  <c:v>2.857142857142857</c:v>
                </c:pt>
                <c:pt idx="11">
                  <c:v>16.666666666666668</c:v>
                </c:pt>
                <c:pt idx="12">
                  <c:v>4</c:v>
                </c:pt>
                <c:pt idx="13">
                  <c:v>7.407407407407407</c:v>
                </c:pt>
                <c:pt idx="14">
                  <c:v>11.11111111111111</c:v>
                </c:pt>
                <c:pt idx="15">
                  <c:v>14.285714285714286</c:v>
                </c:pt>
                <c:pt idx="16">
                  <c:v>23.80952380952381</c:v>
                </c:pt>
                <c:pt idx="17">
                  <c:v>15</c:v>
                </c:pt>
                <c:pt idx="1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Internación!$A$11</c:f>
              <c:strCache>
                <c:ptCount val="1"/>
                <c:pt idx="0">
                  <c:v>HNVV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Internación!$C$13:$U$13</c:f>
              <c:numCache>
                <c:ptCount val="19"/>
                <c:pt idx="0">
                  <c:v>11.971830985915492</c:v>
                </c:pt>
                <c:pt idx="1">
                  <c:v>12.389380530973451</c:v>
                </c:pt>
                <c:pt idx="2">
                  <c:v>10.909090909090908</c:v>
                </c:pt>
                <c:pt idx="3">
                  <c:v>9.16030534351145</c:v>
                </c:pt>
                <c:pt idx="4">
                  <c:v>16.19047619047619</c:v>
                </c:pt>
                <c:pt idx="5">
                  <c:v>10.606060606060606</c:v>
                </c:pt>
                <c:pt idx="6">
                  <c:v>17.741935483870968</c:v>
                </c:pt>
                <c:pt idx="7">
                  <c:v>18.75</c:v>
                </c:pt>
                <c:pt idx="8">
                  <c:v>29.78723404255319</c:v>
                </c:pt>
                <c:pt idx="9">
                  <c:v>28.78787878787879</c:v>
                </c:pt>
                <c:pt idx="10">
                  <c:v>35.714285714285715</c:v>
                </c:pt>
                <c:pt idx="11">
                  <c:v>36.666666666666664</c:v>
                </c:pt>
                <c:pt idx="12">
                  <c:v>52.083333333333336</c:v>
                </c:pt>
                <c:pt idx="13">
                  <c:v>46.625766871165645</c:v>
                </c:pt>
                <c:pt idx="14">
                  <c:v>47.42857142857143</c:v>
                </c:pt>
                <c:pt idx="15">
                  <c:v>44.776119402985074</c:v>
                </c:pt>
                <c:pt idx="16">
                  <c:v>40.939597315436245</c:v>
                </c:pt>
                <c:pt idx="17">
                  <c:v>38.58267716535433</c:v>
                </c:pt>
                <c:pt idx="18">
                  <c:v>32.666666666666664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Internación!$A$17</c:f>
              <c:strCache>
                <c:ptCount val="1"/>
                <c:pt idx="0">
                  <c:v>HRSP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Internación!$C$4:$U$4</c:f>
              <c:numCache>
                <c:ptCount val="19"/>
                <c:pt idx="0">
                  <c:v>14</c:v>
                </c:pt>
                <c:pt idx="1">
                  <c:v>15</c:v>
                </c:pt>
                <c:pt idx="2">
                  <c:v>16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23</c:v>
                </c:pt>
                <c:pt idx="10">
                  <c:v>24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29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</c:numCache>
            </c:numRef>
          </c:xVal>
          <c:yVal>
            <c:numRef>
              <c:f>Internación!$C$19:$U$19</c:f>
              <c:numCache>
                <c:ptCount val="19"/>
                <c:pt idx="0">
                  <c:v>14.285714285714286</c:v>
                </c:pt>
                <c:pt idx="1">
                  <c:v>9.67741935483871</c:v>
                </c:pt>
                <c:pt idx="2">
                  <c:v>10</c:v>
                </c:pt>
                <c:pt idx="3">
                  <c:v>8.771929824561404</c:v>
                </c:pt>
                <c:pt idx="4">
                  <c:v>3.225806451612903</c:v>
                </c:pt>
                <c:pt idx="5">
                  <c:v>0</c:v>
                </c:pt>
                <c:pt idx="6">
                  <c:v>0</c:v>
                </c:pt>
                <c:pt idx="7">
                  <c:v>4.878048780487805</c:v>
                </c:pt>
                <c:pt idx="8">
                  <c:v>6.122448979591836</c:v>
                </c:pt>
                <c:pt idx="9">
                  <c:v>14.666666666666666</c:v>
                </c:pt>
                <c:pt idx="10">
                  <c:v>16.438356164383563</c:v>
                </c:pt>
                <c:pt idx="11">
                  <c:v>18.840579710144926</c:v>
                </c:pt>
                <c:pt idx="12">
                  <c:v>25.301204819277107</c:v>
                </c:pt>
                <c:pt idx="13">
                  <c:v>6.666666666666667</c:v>
                </c:pt>
                <c:pt idx="14">
                  <c:v>3.6363636363636362</c:v>
                </c:pt>
                <c:pt idx="15">
                  <c:v>0</c:v>
                </c:pt>
                <c:pt idx="16">
                  <c:v>12.820512820512821</c:v>
                </c:pt>
                <c:pt idx="17">
                  <c:v>7.317073170731708</c:v>
                </c:pt>
                <c:pt idx="18">
                  <c:v>4.545454545454546</c:v>
                </c:pt>
              </c:numCache>
            </c:numRef>
          </c:yVal>
          <c:smooth val="0"/>
        </c:ser>
        <c:axId val="28234919"/>
        <c:axId val="52787680"/>
      </c:scatterChart>
      <c:valAx>
        <c:axId val="28234919"/>
        <c:scaling>
          <c:orientation val="minMax"/>
          <c:max val="32"/>
          <c:min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787680"/>
        <c:crosses val="autoZero"/>
        <c:crossBetween val="midCat"/>
        <c:dispUnits/>
        <c:majorUnit val="1"/>
      </c:valAx>
      <c:valAx>
        <c:axId val="52787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Respiratorias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234919"/>
        <c:crosses val="autoZero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5525"/>
          <c:y val="0.16875"/>
          <c:w val="0.4685"/>
          <c:h val="0.095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123825</xdr:rowOff>
    </xdr:from>
    <xdr:to>
      <xdr:col>7</xdr:col>
      <xdr:colOff>28575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742950" y="123825"/>
        <a:ext cx="46196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0</xdr:row>
      <xdr:rowOff>142875</xdr:rowOff>
    </xdr:from>
    <xdr:to>
      <xdr:col>13</xdr:col>
      <xdr:colOff>171450</xdr:colOff>
      <xdr:row>20</xdr:row>
      <xdr:rowOff>152400</xdr:rowOff>
    </xdr:to>
    <xdr:graphicFrame>
      <xdr:nvGraphicFramePr>
        <xdr:cNvPr id="2" name="Chart 2"/>
        <xdr:cNvGraphicFramePr/>
      </xdr:nvGraphicFramePr>
      <xdr:xfrm>
        <a:off x="5457825" y="142875"/>
        <a:ext cx="461962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752475</xdr:colOff>
      <xdr:row>21</xdr:row>
      <xdr:rowOff>47625</xdr:rowOff>
    </xdr:from>
    <xdr:to>
      <xdr:col>7</xdr:col>
      <xdr:colOff>28575</xdr:colOff>
      <xdr:row>41</xdr:row>
      <xdr:rowOff>57150</xdr:rowOff>
    </xdr:to>
    <xdr:graphicFrame>
      <xdr:nvGraphicFramePr>
        <xdr:cNvPr id="3" name="Chart 3"/>
        <xdr:cNvGraphicFramePr/>
      </xdr:nvGraphicFramePr>
      <xdr:xfrm>
        <a:off x="752475" y="4048125"/>
        <a:ext cx="4610100" cy="3819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133350</xdr:colOff>
      <xdr:row>21</xdr:row>
      <xdr:rowOff>57150</xdr:rowOff>
    </xdr:from>
    <xdr:to>
      <xdr:col>13</xdr:col>
      <xdr:colOff>171450</xdr:colOff>
      <xdr:row>41</xdr:row>
      <xdr:rowOff>76200</xdr:rowOff>
    </xdr:to>
    <xdr:graphicFrame>
      <xdr:nvGraphicFramePr>
        <xdr:cNvPr id="4" name="Chart 4"/>
        <xdr:cNvGraphicFramePr/>
      </xdr:nvGraphicFramePr>
      <xdr:xfrm>
        <a:off x="5467350" y="4057650"/>
        <a:ext cx="4610100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9" sqref="A29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1" width="6.7109375" style="3" customWidth="1"/>
    <col min="22" max="22" width="7.7109375" style="3" customWidth="1"/>
    <col min="23" max="16384" width="11.421875" style="2" customWidth="1"/>
  </cols>
  <sheetData>
    <row r="1" ht="12.75">
      <c r="A1" s="1" t="s">
        <v>15</v>
      </c>
    </row>
    <row r="2" ht="13.5" thickBot="1">
      <c r="A2" s="1" t="s">
        <v>13</v>
      </c>
    </row>
    <row r="3" spans="1:22" ht="12.75">
      <c r="A3" s="43" t="s">
        <v>9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26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26">
        <v>31</v>
      </c>
      <c r="U4" s="26">
        <v>32</v>
      </c>
      <c r="V4" s="48"/>
    </row>
    <row r="5" spans="1:22" ht="12.75">
      <c r="A5" s="4" t="s">
        <v>5</v>
      </c>
      <c r="B5" s="14" t="s">
        <v>6</v>
      </c>
      <c r="C5" s="5">
        <v>22</v>
      </c>
      <c r="D5" s="5">
        <v>41</v>
      </c>
      <c r="E5" s="5">
        <v>41</v>
      </c>
      <c r="F5" s="5">
        <v>33</v>
      </c>
      <c r="G5" s="5">
        <v>22</v>
      </c>
      <c r="H5" s="5">
        <v>27</v>
      </c>
      <c r="I5" s="5">
        <v>24</v>
      </c>
      <c r="J5" s="5">
        <v>31</v>
      </c>
      <c r="K5" s="5">
        <v>36</v>
      </c>
      <c r="L5" s="5">
        <v>28</v>
      </c>
      <c r="M5" s="5">
        <v>52</v>
      </c>
      <c r="N5" s="5">
        <v>43</v>
      </c>
      <c r="O5" s="5">
        <v>13</v>
      </c>
      <c r="P5" s="23" t="s">
        <v>12</v>
      </c>
      <c r="Q5" s="23" t="s">
        <v>12</v>
      </c>
      <c r="R5" s="23">
        <v>43</v>
      </c>
      <c r="S5" s="23">
        <v>43</v>
      </c>
      <c r="T5" s="23">
        <v>33</v>
      </c>
      <c r="U5" s="23">
        <v>37</v>
      </c>
      <c r="V5" s="35" t="s">
        <v>12</v>
      </c>
    </row>
    <row r="6" spans="1:22" ht="12.75">
      <c r="A6" s="6"/>
      <c r="B6" s="17" t="s">
        <v>7</v>
      </c>
      <c r="C6" s="18">
        <v>0</v>
      </c>
      <c r="D6" s="18">
        <v>3</v>
      </c>
      <c r="E6" s="18">
        <v>2</v>
      </c>
      <c r="F6" s="18">
        <v>1</v>
      </c>
      <c r="G6" s="18">
        <v>1</v>
      </c>
      <c r="H6" s="18">
        <v>1</v>
      </c>
      <c r="I6" s="18">
        <v>0</v>
      </c>
      <c r="J6" s="18">
        <v>0</v>
      </c>
      <c r="K6" s="18">
        <v>1</v>
      </c>
      <c r="L6" s="18">
        <v>1</v>
      </c>
      <c r="M6" s="18">
        <v>7</v>
      </c>
      <c r="N6" s="18">
        <v>4</v>
      </c>
      <c r="O6" s="18">
        <v>3</v>
      </c>
      <c r="P6" s="24" t="s">
        <v>12</v>
      </c>
      <c r="Q6" s="24" t="s">
        <v>12</v>
      </c>
      <c r="R6" s="24">
        <v>1</v>
      </c>
      <c r="S6" s="24">
        <v>0</v>
      </c>
      <c r="T6" s="24">
        <v>0</v>
      </c>
      <c r="U6" s="24">
        <v>2</v>
      </c>
      <c r="V6" s="27" t="s">
        <v>12</v>
      </c>
    </row>
    <row r="7" spans="1:22" ht="12.75">
      <c r="A7" s="9"/>
      <c r="B7" s="15" t="s">
        <v>11</v>
      </c>
      <c r="C7" s="10">
        <f aca="true" t="shared" si="0" ref="C7:H7">C6*100/C5</f>
        <v>0</v>
      </c>
      <c r="D7" s="10">
        <f t="shared" si="0"/>
        <v>7.317073170731708</v>
      </c>
      <c r="E7" s="10">
        <f t="shared" si="0"/>
        <v>4.878048780487805</v>
      </c>
      <c r="F7" s="10">
        <f t="shared" si="0"/>
        <v>3.0303030303030303</v>
      </c>
      <c r="G7" s="10">
        <f t="shared" si="0"/>
        <v>4.545454545454546</v>
      </c>
      <c r="H7" s="10">
        <f t="shared" si="0"/>
        <v>3.7037037037037037</v>
      </c>
      <c r="I7" s="10">
        <f aca="true" t="shared" si="1" ref="I7:O7">I6*100/I5</f>
        <v>0</v>
      </c>
      <c r="J7" s="10">
        <f t="shared" si="1"/>
        <v>0</v>
      </c>
      <c r="K7" s="10">
        <f t="shared" si="1"/>
        <v>2.7777777777777777</v>
      </c>
      <c r="L7" s="10">
        <f t="shared" si="1"/>
        <v>3.5714285714285716</v>
      </c>
      <c r="M7" s="10">
        <f t="shared" si="1"/>
        <v>13.461538461538462</v>
      </c>
      <c r="N7" s="10">
        <f t="shared" si="1"/>
        <v>9.30232558139535</v>
      </c>
      <c r="O7" s="10">
        <f t="shared" si="1"/>
        <v>23.076923076923077</v>
      </c>
      <c r="P7" s="25" t="s">
        <v>12</v>
      </c>
      <c r="Q7" s="25" t="s">
        <v>12</v>
      </c>
      <c r="R7" s="25">
        <f>R6*100/R5</f>
        <v>2.3255813953488373</v>
      </c>
      <c r="S7" s="25">
        <f>S6*100/S5</f>
        <v>0</v>
      </c>
      <c r="T7" s="25">
        <f>T6*100/T5</f>
        <v>0</v>
      </c>
      <c r="U7" s="25">
        <f>U6*100/U5</f>
        <v>5.405405405405405</v>
      </c>
      <c r="V7" s="28" t="s">
        <v>12</v>
      </c>
    </row>
    <row r="8" spans="1:22" ht="12.75">
      <c r="A8" s="6" t="s">
        <v>0</v>
      </c>
      <c r="B8" s="20" t="s">
        <v>6</v>
      </c>
      <c r="C8" s="21">
        <v>998</v>
      </c>
      <c r="D8" s="21">
        <v>1547</v>
      </c>
      <c r="E8" s="21">
        <v>1284</v>
      </c>
      <c r="F8" s="21">
        <v>1216</v>
      </c>
      <c r="G8" s="21">
        <v>712</v>
      </c>
      <c r="H8" s="21">
        <v>1225</v>
      </c>
      <c r="I8" s="21">
        <v>1362</v>
      </c>
      <c r="J8" s="21">
        <v>1075</v>
      </c>
      <c r="K8" s="21">
        <v>1329</v>
      </c>
      <c r="L8" s="21">
        <v>1245</v>
      </c>
      <c r="M8" s="21">
        <v>1359</v>
      </c>
      <c r="N8" s="21">
        <v>1143</v>
      </c>
      <c r="O8" s="21">
        <v>1013</v>
      </c>
      <c r="P8" s="21">
        <v>1113</v>
      </c>
      <c r="Q8" s="21">
        <v>886</v>
      </c>
      <c r="R8" s="21">
        <v>923</v>
      </c>
      <c r="S8" s="21">
        <v>1001</v>
      </c>
      <c r="T8" s="21">
        <v>1170</v>
      </c>
      <c r="U8" s="21">
        <v>1114</v>
      </c>
      <c r="V8" s="22">
        <v>15498</v>
      </c>
    </row>
    <row r="9" spans="1:22" ht="12.75">
      <c r="A9" s="6"/>
      <c r="B9" s="17" t="s">
        <v>7</v>
      </c>
      <c r="C9" s="18">
        <v>82</v>
      </c>
      <c r="D9" s="18">
        <v>65</v>
      </c>
      <c r="E9" s="18">
        <v>53</v>
      </c>
      <c r="F9" s="18">
        <v>50</v>
      </c>
      <c r="G9" s="18">
        <v>24</v>
      </c>
      <c r="H9" s="18">
        <v>58</v>
      </c>
      <c r="I9" s="18">
        <v>83</v>
      </c>
      <c r="J9" s="18">
        <v>96</v>
      </c>
      <c r="K9" s="18">
        <v>117</v>
      </c>
      <c r="L9" s="18">
        <v>135</v>
      </c>
      <c r="M9" s="18">
        <v>167</v>
      </c>
      <c r="N9" s="18">
        <v>197</v>
      </c>
      <c r="O9" s="18">
        <v>177</v>
      </c>
      <c r="P9" s="18">
        <v>206</v>
      </c>
      <c r="Q9" s="18">
        <v>158</v>
      </c>
      <c r="R9" s="18">
        <v>121</v>
      </c>
      <c r="S9" s="18">
        <v>113</v>
      </c>
      <c r="T9" s="18">
        <v>123</v>
      </c>
      <c r="U9" s="18">
        <v>134</v>
      </c>
      <c r="V9" s="19">
        <v>1397</v>
      </c>
    </row>
    <row r="10" spans="1:22" ht="12.75">
      <c r="A10" s="9"/>
      <c r="B10" s="15" t="s">
        <v>11</v>
      </c>
      <c r="C10" s="10">
        <f aca="true" t="shared" si="2" ref="C10:V10">C9*100/C8</f>
        <v>8.216432865731463</v>
      </c>
      <c r="D10" s="10">
        <f t="shared" si="2"/>
        <v>4.201680672268908</v>
      </c>
      <c r="E10" s="10">
        <f t="shared" si="2"/>
        <v>4.127725856697819</v>
      </c>
      <c r="F10" s="10">
        <f t="shared" si="2"/>
        <v>4.1118421052631575</v>
      </c>
      <c r="G10" s="10">
        <f t="shared" si="2"/>
        <v>3.3707865168539324</v>
      </c>
      <c r="H10" s="10">
        <f t="shared" si="2"/>
        <v>4.73469387755102</v>
      </c>
      <c r="I10" s="10">
        <f t="shared" si="2"/>
        <v>6.093979441997063</v>
      </c>
      <c r="J10" s="10">
        <f t="shared" si="2"/>
        <v>8.930232558139535</v>
      </c>
      <c r="K10" s="10">
        <f t="shared" si="2"/>
        <v>8.803611738148984</v>
      </c>
      <c r="L10" s="10">
        <f t="shared" si="2"/>
        <v>10.843373493975903</v>
      </c>
      <c r="M10" s="10">
        <f t="shared" si="2"/>
        <v>12.288447387785137</v>
      </c>
      <c r="N10" s="10">
        <f>N9*100/N8</f>
        <v>17.235345581802274</v>
      </c>
      <c r="O10" s="10">
        <f t="shared" si="2"/>
        <v>17.47285291214215</v>
      </c>
      <c r="P10" s="10">
        <f t="shared" si="2"/>
        <v>18.508535489667565</v>
      </c>
      <c r="Q10" s="10">
        <f>Q9*100/Q8</f>
        <v>17.83295711060948</v>
      </c>
      <c r="R10" s="10">
        <f>R9*100/R8</f>
        <v>13.109425785482124</v>
      </c>
      <c r="S10" s="10">
        <f>S9*100/S8</f>
        <v>11.288711288711289</v>
      </c>
      <c r="T10" s="10">
        <f>T9*100/T8</f>
        <v>10.512820512820513</v>
      </c>
      <c r="U10" s="10">
        <f>U9*100/U8</f>
        <v>12.028725314183124</v>
      </c>
      <c r="V10" s="12">
        <f t="shared" si="2"/>
        <v>9.014066331139501</v>
      </c>
    </row>
    <row r="11" spans="1:22" ht="12.75">
      <c r="A11" s="6" t="s">
        <v>1</v>
      </c>
      <c r="B11" s="20" t="s">
        <v>6</v>
      </c>
      <c r="C11" s="21">
        <v>1150</v>
      </c>
      <c r="D11" s="21">
        <v>1599</v>
      </c>
      <c r="E11" s="21">
        <v>1543</v>
      </c>
      <c r="F11" s="21">
        <v>1470</v>
      </c>
      <c r="G11" s="21">
        <v>898</v>
      </c>
      <c r="H11" s="21">
        <v>1309</v>
      </c>
      <c r="I11" s="21">
        <v>1366</v>
      </c>
      <c r="J11" s="21">
        <v>1204</v>
      </c>
      <c r="K11" s="21">
        <v>1417</v>
      </c>
      <c r="L11" s="21">
        <v>1482</v>
      </c>
      <c r="M11" s="21">
        <v>1432</v>
      </c>
      <c r="N11" s="21">
        <v>1186</v>
      </c>
      <c r="O11" s="21">
        <v>1248</v>
      </c>
      <c r="P11" s="21">
        <v>1409</v>
      </c>
      <c r="Q11" s="21">
        <v>827</v>
      </c>
      <c r="R11" s="21">
        <v>1184</v>
      </c>
      <c r="S11" s="21">
        <v>1343</v>
      </c>
      <c r="T11" s="21">
        <v>1390</v>
      </c>
      <c r="U11" s="21">
        <v>1088</v>
      </c>
      <c r="V11" s="22">
        <v>17349</v>
      </c>
    </row>
    <row r="12" spans="1:22" ht="12.75">
      <c r="A12" s="6"/>
      <c r="B12" s="17" t="s">
        <v>7</v>
      </c>
      <c r="C12" s="18">
        <v>55</v>
      </c>
      <c r="D12" s="18">
        <v>80</v>
      </c>
      <c r="E12" s="18">
        <v>50</v>
      </c>
      <c r="F12" s="18">
        <v>48</v>
      </c>
      <c r="G12" s="18">
        <v>43</v>
      </c>
      <c r="H12" s="18">
        <v>64</v>
      </c>
      <c r="I12" s="18">
        <v>69</v>
      </c>
      <c r="J12" s="18">
        <v>102</v>
      </c>
      <c r="K12" s="18">
        <v>114</v>
      </c>
      <c r="L12" s="18">
        <v>144</v>
      </c>
      <c r="M12" s="18">
        <v>156</v>
      </c>
      <c r="N12" s="18">
        <v>133</v>
      </c>
      <c r="O12" s="18">
        <v>172</v>
      </c>
      <c r="P12" s="18">
        <v>150</v>
      </c>
      <c r="Q12" s="18">
        <v>108</v>
      </c>
      <c r="R12" s="18">
        <v>138</v>
      </c>
      <c r="S12" s="18">
        <v>129</v>
      </c>
      <c r="T12" s="18">
        <v>122</v>
      </c>
      <c r="U12" s="18">
        <v>105</v>
      </c>
      <c r="V12" s="19">
        <v>1313</v>
      </c>
    </row>
    <row r="13" spans="1:22" ht="12.75">
      <c r="A13" s="9"/>
      <c r="B13" s="15" t="s">
        <v>11</v>
      </c>
      <c r="C13" s="10">
        <f aca="true" t="shared" si="3" ref="C13:V13">C12*100/C11</f>
        <v>4.782608695652174</v>
      </c>
      <c r="D13" s="10">
        <f t="shared" si="3"/>
        <v>5.003126954346467</v>
      </c>
      <c r="E13" s="10">
        <f t="shared" si="3"/>
        <v>3.240440699935191</v>
      </c>
      <c r="F13" s="10">
        <f t="shared" si="3"/>
        <v>3.2653061224489797</v>
      </c>
      <c r="G13" s="10">
        <f t="shared" si="3"/>
        <v>4.788418708240535</v>
      </c>
      <c r="H13" s="10">
        <f t="shared" si="3"/>
        <v>4.889228418640183</v>
      </c>
      <c r="I13" s="10">
        <f t="shared" si="3"/>
        <v>5.051244509516837</v>
      </c>
      <c r="J13" s="10">
        <f t="shared" si="3"/>
        <v>8.471760797342192</v>
      </c>
      <c r="K13" s="10">
        <f t="shared" si="3"/>
        <v>8.045165843330981</v>
      </c>
      <c r="L13" s="10">
        <f t="shared" si="3"/>
        <v>9.7165991902834</v>
      </c>
      <c r="M13" s="10">
        <f t="shared" si="3"/>
        <v>10.893854748603353</v>
      </c>
      <c r="N13" s="10">
        <f t="shared" si="3"/>
        <v>11.2141652613828</v>
      </c>
      <c r="O13" s="10">
        <f t="shared" si="3"/>
        <v>13.782051282051283</v>
      </c>
      <c r="P13" s="10">
        <f aca="true" t="shared" si="4" ref="P13:U13">P12*100/P11</f>
        <v>10.645848119233499</v>
      </c>
      <c r="Q13" s="10">
        <f t="shared" si="4"/>
        <v>13.05925030229746</v>
      </c>
      <c r="R13" s="10">
        <f t="shared" si="4"/>
        <v>11.655405405405405</v>
      </c>
      <c r="S13" s="10">
        <f t="shared" si="4"/>
        <v>9.60536113179449</v>
      </c>
      <c r="T13" s="10">
        <f t="shared" si="4"/>
        <v>8.776978417266188</v>
      </c>
      <c r="U13" s="10">
        <f t="shared" si="4"/>
        <v>9.650735294117647</v>
      </c>
      <c r="V13" s="12">
        <f t="shared" si="3"/>
        <v>7.5681595481007555</v>
      </c>
    </row>
    <row r="14" spans="1:22" ht="12.75">
      <c r="A14" s="6" t="s">
        <v>4</v>
      </c>
      <c r="B14" s="20" t="s">
        <v>6</v>
      </c>
      <c r="C14" s="21">
        <v>1051</v>
      </c>
      <c r="D14" s="21">
        <v>1182</v>
      </c>
      <c r="E14" s="21">
        <v>1199</v>
      </c>
      <c r="F14" s="21">
        <v>1304</v>
      </c>
      <c r="G14" s="21">
        <v>657</v>
      </c>
      <c r="H14" s="21">
        <v>1134</v>
      </c>
      <c r="I14" s="21">
        <v>1126</v>
      </c>
      <c r="J14" s="21">
        <v>1114</v>
      </c>
      <c r="K14" s="21">
        <v>1410</v>
      </c>
      <c r="L14" s="21">
        <v>1463</v>
      </c>
      <c r="M14" s="21">
        <v>1248</v>
      </c>
      <c r="N14" s="21">
        <v>1173</v>
      </c>
      <c r="O14" s="21">
        <v>1063</v>
      </c>
      <c r="P14" s="21">
        <v>1427</v>
      </c>
      <c r="Q14" s="21">
        <v>732</v>
      </c>
      <c r="R14" s="21">
        <v>955</v>
      </c>
      <c r="S14" s="21">
        <v>1158</v>
      </c>
      <c r="T14" s="21">
        <v>1154</v>
      </c>
      <c r="U14" s="21">
        <v>1053</v>
      </c>
      <c r="V14" s="22">
        <v>15702</v>
      </c>
    </row>
    <row r="15" spans="1:22" ht="12.75">
      <c r="A15" s="6"/>
      <c r="B15" s="17" t="s">
        <v>7</v>
      </c>
      <c r="C15" s="18">
        <v>93</v>
      </c>
      <c r="D15" s="18">
        <v>61</v>
      </c>
      <c r="E15" s="18">
        <v>66</v>
      </c>
      <c r="F15" s="18">
        <v>102</v>
      </c>
      <c r="G15" s="18">
        <v>50</v>
      </c>
      <c r="H15" s="18">
        <v>74</v>
      </c>
      <c r="I15" s="18">
        <v>114</v>
      </c>
      <c r="J15" s="18">
        <v>153</v>
      </c>
      <c r="K15" s="18">
        <v>218</v>
      </c>
      <c r="L15" s="18">
        <v>273</v>
      </c>
      <c r="M15" s="18">
        <v>210</v>
      </c>
      <c r="N15" s="18">
        <v>235</v>
      </c>
      <c r="O15" s="18">
        <v>205</v>
      </c>
      <c r="P15" s="18">
        <v>296</v>
      </c>
      <c r="Q15" s="18">
        <v>169</v>
      </c>
      <c r="R15" s="18">
        <v>162</v>
      </c>
      <c r="S15" s="18">
        <v>170</v>
      </c>
      <c r="T15" s="18">
        <v>145</v>
      </c>
      <c r="U15" s="18">
        <v>178</v>
      </c>
      <c r="V15" s="19">
        <v>2012</v>
      </c>
    </row>
    <row r="16" spans="1:22" ht="12.75">
      <c r="A16" s="9"/>
      <c r="B16" s="15" t="s">
        <v>11</v>
      </c>
      <c r="C16" s="10">
        <f aca="true" t="shared" si="5" ref="C16:V16">C15*100/C14</f>
        <v>8.84871550903901</v>
      </c>
      <c r="D16" s="10">
        <f t="shared" si="5"/>
        <v>5.1607445008460235</v>
      </c>
      <c r="E16" s="10">
        <f t="shared" si="5"/>
        <v>5.504587155963303</v>
      </c>
      <c r="F16" s="10">
        <f t="shared" si="5"/>
        <v>7.822085889570552</v>
      </c>
      <c r="G16" s="10">
        <f t="shared" si="5"/>
        <v>7.610350076103501</v>
      </c>
      <c r="H16" s="10">
        <f t="shared" si="5"/>
        <v>6.525573192239859</v>
      </c>
      <c r="I16" s="10">
        <f t="shared" si="5"/>
        <v>10.124333925399645</v>
      </c>
      <c r="J16" s="10">
        <f t="shared" si="5"/>
        <v>13.734290843806104</v>
      </c>
      <c r="K16" s="10">
        <f t="shared" si="5"/>
        <v>15.460992907801419</v>
      </c>
      <c r="L16" s="10">
        <f t="shared" si="5"/>
        <v>18.660287081339714</v>
      </c>
      <c r="M16" s="10">
        <f t="shared" si="5"/>
        <v>16.826923076923077</v>
      </c>
      <c r="N16" s="10">
        <f t="shared" si="5"/>
        <v>20.034100596760442</v>
      </c>
      <c r="O16" s="10">
        <f t="shared" si="5"/>
        <v>19.285042333019756</v>
      </c>
      <c r="P16" s="10">
        <f t="shared" si="5"/>
        <v>20.74281709880869</v>
      </c>
      <c r="Q16" s="10">
        <f>Q15*100/Q14</f>
        <v>23.08743169398907</v>
      </c>
      <c r="R16" s="10">
        <f>R15*100/R14</f>
        <v>16.963350785340314</v>
      </c>
      <c r="S16" s="10">
        <f>S15*100/S14</f>
        <v>14.680483592400691</v>
      </c>
      <c r="T16" s="10">
        <f>T15*100/T14</f>
        <v>12.564991334488735</v>
      </c>
      <c r="U16" s="10">
        <f>U15*100/U14</f>
        <v>16.904083570750238</v>
      </c>
      <c r="V16" s="12">
        <f t="shared" si="5"/>
        <v>12.813654311552668</v>
      </c>
    </row>
    <row r="17" spans="1:22" ht="12.75">
      <c r="A17" s="6" t="s">
        <v>3</v>
      </c>
      <c r="B17" s="20" t="s">
        <v>6</v>
      </c>
      <c r="C17" s="21">
        <v>1063</v>
      </c>
      <c r="D17" s="21">
        <v>1358</v>
      </c>
      <c r="E17" s="21">
        <v>1477</v>
      </c>
      <c r="F17" s="21">
        <v>1255</v>
      </c>
      <c r="G17" s="21">
        <v>821</v>
      </c>
      <c r="H17" s="21">
        <v>1303</v>
      </c>
      <c r="I17" s="21">
        <v>1298</v>
      </c>
      <c r="J17" s="21">
        <v>1167</v>
      </c>
      <c r="K17" s="21">
        <v>1316</v>
      </c>
      <c r="L17" s="21">
        <v>1351</v>
      </c>
      <c r="M17" s="21">
        <v>1302</v>
      </c>
      <c r="N17" s="21">
        <v>1206</v>
      </c>
      <c r="O17" s="21">
        <v>1180</v>
      </c>
      <c r="P17" s="21">
        <v>1530</v>
      </c>
      <c r="Q17" s="21">
        <v>1108</v>
      </c>
      <c r="R17" s="21">
        <v>1096</v>
      </c>
      <c r="S17" s="21">
        <v>1271</v>
      </c>
      <c r="T17" s="21">
        <v>1291</v>
      </c>
      <c r="U17" s="21">
        <v>1225</v>
      </c>
      <c r="V17" s="22">
        <v>16406</v>
      </c>
    </row>
    <row r="18" spans="1:22" ht="12.75">
      <c r="A18" s="6"/>
      <c r="B18" s="17" t="s">
        <v>7</v>
      </c>
      <c r="C18" s="18">
        <v>54</v>
      </c>
      <c r="D18" s="18">
        <v>73</v>
      </c>
      <c r="E18" s="18">
        <v>77</v>
      </c>
      <c r="F18" s="18">
        <v>56</v>
      </c>
      <c r="G18" s="18">
        <v>48</v>
      </c>
      <c r="H18" s="18">
        <v>55</v>
      </c>
      <c r="I18" s="18">
        <v>81</v>
      </c>
      <c r="J18" s="18">
        <v>124</v>
      </c>
      <c r="K18" s="18">
        <v>155</v>
      </c>
      <c r="L18" s="18">
        <v>152</v>
      </c>
      <c r="M18" s="18">
        <v>166</v>
      </c>
      <c r="N18" s="18">
        <v>189</v>
      </c>
      <c r="O18" s="18">
        <v>213</v>
      </c>
      <c r="P18" s="18">
        <v>233</v>
      </c>
      <c r="Q18" s="18">
        <v>201</v>
      </c>
      <c r="R18" s="18">
        <v>176</v>
      </c>
      <c r="S18" s="18">
        <v>192</v>
      </c>
      <c r="T18" s="18">
        <v>167</v>
      </c>
      <c r="U18" s="18">
        <v>141</v>
      </c>
      <c r="V18" s="19">
        <v>1500</v>
      </c>
    </row>
    <row r="19" spans="1:22" ht="12.75">
      <c r="A19" s="9"/>
      <c r="B19" s="15" t="s">
        <v>11</v>
      </c>
      <c r="C19" s="10">
        <f aca="true" t="shared" si="6" ref="C19:V19">C18*100/C17</f>
        <v>5.079962370649106</v>
      </c>
      <c r="D19" s="10">
        <f t="shared" si="6"/>
        <v>5.375552282768778</v>
      </c>
      <c r="E19" s="10">
        <f t="shared" si="6"/>
        <v>5.213270142180095</v>
      </c>
      <c r="F19" s="10">
        <f t="shared" si="6"/>
        <v>4.46215139442231</v>
      </c>
      <c r="G19" s="10">
        <f t="shared" si="6"/>
        <v>5.84652862362972</v>
      </c>
      <c r="H19" s="10">
        <f t="shared" si="6"/>
        <v>4.22102839600921</v>
      </c>
      <c r="I19" s="10">
        <f t="shared" si="6"/>
        <v>6.240369799691834</v>
      </c>
      <c r="J19" s="10">
        <f t="shared" si="6"/>
        <v>10.62553556126821</v>
      </c>
      <c r="K19" s="10">
        <f t="shared" si="6"/>
        <v>11.778115501519757</v>
      </c>
      <c r="L19" s="10">
        <f t="shared" si="6"/>
        <v>11.250925240562546</v>
      </c>
      <c r="M19" s="10">
        <f t="shared" si="6"/>
        <v>12.749615975422428</v>
      </c>
      <c r="N19" s="10">
        <f t="shared" si="6"/>
        <v>15.671641791044776</v>
      </c>
      <c r="O19" s="10">
        <f t="shared" si="6"/>
        <v>18.050847457627118</v>
      </c>
      <c r="P19" s="10">
        <f t="shared" si="6"/>
        <v>15.22875816993464</v>
      </c>
      <c r="Q19" s="10">
        <f>Q18*100/Q17</f>
        <v>18.140794223826713</v>
      </c>
      <c r="R19" s="10">
        <f>R18*100/R17</f>
        <v>16.05839416058394</v>
      </c>
      <c r="S19" s="10">
        <f>S18*100/S17</f>
        <v>15.106215578284814</v>
      </c>
      <c r="T19" s="10">
        <f>T18*100/T17</f>
        <v>12.935708752904725</v>
      </c>
      <c r="U19" s="10">
        <f>U18*100/U17</f>
        <v>11.510204081632653</v>
      </c>
      <c r="V19" s="12">
        <f t="shared" si="6"/>
        <v>9.142996464708034</v>
      </c>
    </row>
    <row r="20" spans="1:22" ht="12.75">
      <c r="A20" s="6" t="s">
        <v>2</v>
      </c>
      <c r="B20" s="20" t="s">
        <v>6</v>
      </c>
      <c r="C20" s="21">
        <v>942</v>
      </c>
      <c r="D20" s="21">
        <v>1079</v>
      </c>
      <c r="E20" s="21">
        <v>1068</v>
      </c>
      <c r="F20" s="21">
        <v>1031</v>
      </c>
      <c r="G20" s="21">
        <v>589</v>
      </c>
      <c r="H20" s="21">
        <v>918</v>
      </c>
      <c r="I20" s="21">
        <v>1151</v>
      </c>
      <c r="J20" s="21">
        <v>946</v>
      </c>
      <c r="K20" s="21">
        <v>1182</v>
      </c>
      <c r="L20" s="21">
        <v>1057</v>
      </c>
      <c r="M20" s="21">
        <v>1051</v>
      </c>
      <c r="N20" s="21">
        <v>905</v>
      </c>
      <c r="O20" s="21">
        <v>923</v>
      </c>
      <c r="P20" s="21">
        <v>1112</v>
      </c>
      <c r="Q20" s="21">
        <v>904</v>
      </c>
      <c r="R20" s="21">
        <v>956</v>
      </c>
      <c r="S20" s="21">
        <v>1026</v>
      </c>
      <c r="T20" s="21">
        <v>1138</v>
      </c>
      <c r="U20" s="21">
        <v>1097</v>
      </c>
      <c r="V20" s="22">
        <v>13262</v>
      </c>
    </row>
    <row r="21" spans="1:22" ht="12.75">
      <c r="A21" s="6"/>
      <c r="B21" s="17" t="s">
        <v>7</v>
      </c>
      <c r="C21" s="18">
        <v>74</v>
      </c>
      <c r="D21" s="18">
        <v>70</v>
      </c>
      <c r="E21" s="18">
        <v>65</v>
      </c>
      <c r="F21" s="18">
        <v>64</v>
      </c>
      <c r="G21" s="18">
        <v>35</v>
      </c>
      <c r="H21" s="18">
        <v>45</v>
      </c>
      <c r="I21" s="18">
        <v>66</v>
      </c>
      <c r="J21" s="18">
        <v>95</v>
      </c>
      <c r="K21" s="18">
        <v>112</v>
      </c>
      <c r="L21" s="18">
        <v>113</v>
      </c>
      <c r="M21" s="18">
        <v>111</v>
      </c>
      <c r="N21" s="18">
        <v>131</v>
      </c>
      <c r="O21" s="18">
        <v>135</v>
      </c>
      <c r="P21" s="18">
        <v>171</v>
      </c>
      <c r="Q21" s="18">
        <v>125</v>
      </c>
      <c r="R21" s="18">
        <v>120</v>
      </c>
      <c r="S21" s="18">
        <v>126</v>
      </c>
      <c r="T21" s="18">
        <v>125</v>
      </c>
      <c r="U21" s="18">
        <v>127</v>
      </c>
      <c r="V21" s="19">
        <v>1209</v>
      </c>
    </row>
    <row r="22" spans="1:22" ht="13.5" thickBot="1">
      <c r="A22" s="7"/>
      <c r="B22" s="16" t="s">
        <v>11</v>
      </c>
      <c r="C22" s="8">
        <f aca="true" t="shared" si="7" ref="C22:V22">C21*100/C20</f>
        <v>7.855626326963907</v>
      </c>
      <c r="D22" s="8">
        <f t="shared" si="7"/>
        <v>6.487488415199259</v>
      </c>
      <c r="E22" s="8">
        <f t="shared" si="7"/>
        <v>6.086142322097379</v>
      </c>
      <c r="F22" s="8">
        <f t="shared" si="7"/>
        <v>6.20756547041707</v>
      </c>
      <c r="G22" s="8">
        <f t="shared" si="7"/>
        <v>5.942275042444821</v>
      </c>
      <c r="H22" s="8">
        <f t="shared" si="7"/>
        <v>4.901960784313726</v>
      </c>
      <c r="I22" s="8">
        <f t="shared" si="7"/>
        <v>5.734144222415291</v>
      </c>
      <c r="J22" s="8">
        <f t="shared" si="7"/>
        <v>10.042283298097251</v>
      </c>
      <c r="K22" s="8">
        <f t="shared" si="7"/>
        <v>9.475465313028765</v>
      </c>
      <c r="L22" s="8">
        <f t="shared" si="7"/>
        <v>10.690633869441816</v>
      </c>
      <c r="M22" s="8">
        <f t="shared" si="7"/>
        <v>10.561370123691722</v>
      </c>
      <c r="N22" s="8">
        <f t="shared" si="7"/>
        <v>14.475138121546962</v>
      </c>
      <c r="O22" s="8">
        <f t="shared" si="7"/>
        <v>14.626218851570965</v>
      </c>
      <c r="P22" s="8">
        <f t="shared" si="7"/>
        <v>15.377697841726619</v>
      </c>
      <c r="Q22" s="8">
        <f>Q21*100/Q20</f>
        <v>13.827433628318584</v>
      </c>
      <c r="R22" s="8">
        <f>R21*100/R20</f>
        <v>12.552301255230125</v>
      </c>
      <c r="S22" s="8">
        <f>S21*100/S20</f>
        <v>12.280701754385966</v>
      </c>
      <c r="T22" s="8">
        <f>T21*100/T20</f>
        <v>10.984182776801406</v>
      </c>
      <c r="U22" s="8">
        <f>U21*100/U20</f>
        <v>11.577028258887877</v>
      </c>
      <c r="V22" s="13">
        <f t="shared" si="7"/>
        <v>9.116272055496909</v>
      </c>
    </row>
    <row r="23" spans="1:22" ht="12.75">
      <c r="A23" s="6" t="s">
        <v>6</v>
      </c>
      <c r="B23" s="14" t="s">
        <v>6</v>
      </c>
      <c r="C23" s="5">
        <f>SUM(C5,C8,C11,C14,C17,C20)</f>
        <v>5226</v>
      </c>
      <c r="D23" s="5">
        <f aca="true" t="shared" si="8" ref="D23:P23">SUM(D5,D8,D11,D14,D17,D20)</f>
        <v>6806</v>
      </c>
      <c r="E23" s="5">
        <f t="shared" si="8"/>
        <v>6612</v>
      </c>
      <c r="F23" s="5">
        <f t="shared" si="8"/>
        <v>6309</v>
      </c>
      <c r="G23" s="5">
        <f t="shared" si="8"/>
        <v>3699</v>
      </c>
      <c r="H23" s="5">
        <f t="shared" si="8"/>
        <v>5916</v>
      </c>
      <c r="I23" s="5">
        <f t="shared" si="8"/>
        <v>6327</v>
      </c>
      <c r="J23" s="5">
        <f t="shared" si="8"/>
        <v>5537</v>
      </c>
      <c r="K23" s="5">
        <f t="shared" si="8"/>
        <v>6690</v>
      </c>
      <c r="L23" s="5">
        <f t="shared" si="8"/>
        <v>6626</v>
      </c>
      <c r="M23" s="5">
        <f t="shared" si="8"/>
        <v>6444</v>
      </c>
      <c r="N23" s="5">
        <f t="shared" si="8"/>
        <v>5656</v>
      </c>
      <c r="O23" s="5">
        <f t="shared" si="8"/>
        <v>5440</v>
      </c>
      <c r="P23" s="5">
        <f t="shared" si="8"/>
        <v>6591</v>
      </c>
      <c r="Q23" s="5">
        <f aca="true" t="shared" si="9" ref="Q23:S24">SUM(Q5,Q8,Q11,Q14,Q17,Q20)</f>
        <v>4457</v>
      </c>
      <c r="R23" s="5">
        <f t="shared" si="9"/>
        <v>5157</v>
      </c>
      <c r="S23" s="5">
        <f t="shared" si="9"/>
        <v>5842</v>
      </c>
      <c r="T23" s="5">
        <f>SUM(T5,T8,T11,T14,T17,T20)</f>
        <v>6176</v>
      </c>
      <c r="U23" s="5">
        <f>SUM(U5,U8,U11,U14,U17,U20)</f>
        <v>5614</v>
      </c>
      <c r="V23" s="11">
        <f>SUM(V5,V8,V11,V14,V17,V20)</f>
        <v>78217</v>
      </c>
    </row>
    <row r="24" spans="1:22" ht="12.75">
      <c r="A24" s="6"/>
      <c r="B24" s="17" t="s">
        <v>7</v>
      </c>
      <c r="C24" s="18">
        <f aca="true" t="shared" si="10" ref="C24:V24">SUM(C6,C9,C12,C15,C18,C21)</f>
        <v>358</v>
      </c>
      <c r="D24" s="18">
        <f t="shared" si="10"/>
        <v>352</v>
      </c>
      <c r="E24" s="18">
        <f t="shared" si="10"/>
        <v>313</v>
      </c>
      <c r="F24" s="18">
        <f t="shared" si="10"/>
        <v>321</v>
      </c>
      <c r="G24" s="18">
        <f t="shared" si="10"/>
        <v>201</v>
      </c>
      <c r="H24" s="18">
        <f t="shared" si="10"/>
        <v>297</v>
      </c>
      <c r="I24" s="18">
        <f t="shared" si="10"/>
        <v>413</v>
      </c>
      <c r="J24" s="18">
        <f t="shared" si="10"/>
        <v>570</v>
      </c>
      <c r="K24" s="18">
        <f t="shared" si="10"/>
        <v>717</v>
      </c>
      <c r="L24" s="18">
        <f t="shared" si="10"/>
        <v>818</v>
      </c>
      <c r="M24" s="18">
        <f t="shared" si="10"/>
        <v>817</v>
      </c>
      <c r="N24" s="18">
        <f t="shared" si="10"/>
        <v>889</v>
      </c>
      <c r="O24" s="18">
        <f t="shared" si="10"/>
        <v>905</v>
      </c>
      <c r="P24" s="18">
        <f t="shared" si="10"/>
        <v>1056</v>
      </c>
      <c r="Q24" s="18">
        <f t="shared" si="9"/>
        <v>761</v>
      </c>
      <c r="R24" s="18">
        <f t="shared" si="9"/>
        <v>718</v>
      </c>
      <c r="S24" s="18">
        <f t="shared" si="9"/>
        <v>730</v>
      </c>
      <c r="T24" s="18">
        <f>SUM(T6,T9,T12,T15,T18,T21)</f>
        <v>682</v>
      </c>
      <c r="U24" s="18">
        <f>SUM(U6,U9,U12,U15,U18,U21)</f>
        <v>687</v>
      </c>
      <c r="V24" s="19">
        <f t="shared" si="10"/>
        <v>7431</v>
      </c>
    </row>
    <row r="25" spans="1:22" ht="13.5" thickBot="1">
      <c r="A25" s="7"/>
      <c r="B25" s="16" t="s">
        <v>11</v>
      </c>
      <c r="C25" s="8">
        <f aca="true" t="shared" si="11" ref="C25:V25">C24*100/C23</f>
        <v>6.8503635667814775</v>
      </c>
      <c r="D25" s="8">
        <f t="shared" si="11"/>
        <v>5.1719071407581545</v>
      </c>
      <c r="E25" s="8">
        <f t="shared" si="11"/>
        <v>4.733817301875378</v>
      </c>
      <c r="F25" s="8">
        <f t="shared" si="11"/>
        <v>5.087969567284831</v>
      </c>
      <c r="G25" s="8">
        <f t="shared" si="11"/>
        <v>5.43390105433901</v>
      </c>
      <c r="H25" s="8">
        <f t="shared" si="11"/>
        <v>5.020283975659229</v>
      </c>
      <c r="I25" s="8">
        <f t="shared" si="11"/>
        <v>6.527580211790738</v>
      </c>
      <c r="J25" s="8">
        <f t="shared" si="11"/>
        <v>10.294383240021672</v>
      </c>
      <c r="K25" s="8">
        <f t="shared" si="11"/>
        <v>10.717488789237668</v>
      </c>
      <c r="L25" s="8">
        <f t="shared" si="11"/>
        <v>12.345306368849984</v>
      </c>
      <c r="M25" s="8">
        <f t="shared" si="11"/>
        <v>12.678460583488516</v>
      </c>
      <c r="N25" s="8">
        <f t="shared" si="11"/>
        <v>15.717821782178218</v>
      </c>
      <c r="O25" s="8">
        <f t="shared" si="11"/>
        <v>16.636029411764707</v>
      </c>
      <c r="P25" s="8">
        <f t="shared" si="11"/>
        <v>16.021847974510695</v>
      </c>
      <c r="Q25" s="8">
        <f>Q24*100/Q23</f>
        <v>17.07426520080772</v>
      </c>
      <c r="R25" s="8">
        <f>R24*100/R23</f>
        <v>13.922823346907117</v>
      </c>
      <c r="S25" s="8">
        <f>S24*100/S23</f>
        <v>12.4957206436152</v>
      </c>
      <c r="T25" s="8">
        <f>T24*100/T23</f>
        <v>11.042746113989637</v>
      </c>
      <c r="U25" s="8">
        <f>U24*100/U23</f>
        <v>12.237263982899893</v>
      </c>
      <c r="V25" s="13">
        <f t="shared" si="11"/>
        <v>9.500492220361302</v>
      </c>
    </row>
    <row r="26" ht="12.75">
      <c r="A26" s="1" t="s">
        <v>27</v>
      </c>
    </row>
    <row r="27" ht="12.75">
      <c r="A27" s="1" t="s">
        <v>29</v>
      </c>
    </row>
    <row r="28" ht="12.75">
      <c r="A28" s="2" t="s">
        <v>33</v>
      </c>
    </row>
    <row r="29" ht="12.75">
      <c r="A29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zoomScale="80" zoomScaleNormal="80" workbookViewId="0" topLeftCell="A1">
      <selection activeCell="U5" sqref="U5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1" width="6.7109375" style="3" customWidth="1"/>
    <col min="22" max="22" width="7.7109375" style="3" customWidth="1"/>
    <col min="23" max="16384" width="11.421875" style="2" customWidth="1"/>
  </cols>
  <sheetData>
    <row r="1" ht="12.75">
      <c r="A1" s="1" t="s">
        <v>14</v>
      </c>
    </row>
    <row r="2" ht="13.5" thickBot="1">
      <c r="A2" s="1" t="s">
        <v>16</v>
      </c>
    </row>
    <row r="3" spans="1:22" ht="12.75">
      <c r="A3" s="43" t="s">
        <v>10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26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26">
        <v>31</v>
      </c>
      <c r="U4" s="26">
        <v>32</v>
      </c>
      <c r="V4" s="48"/>
    </row>
    <row r="5" spans="1:22" ht="12.75">
      <c r="A5" s="6" t="s">
        <v>17</v>
      </c>
      <c r="B5" s="20" t="s">
        <v>6</v>
      </c>
      <c r="C5" s="21">
        <v>472</v>
      </c>
      <c r="D5" s="21">
        <v>689</v>
      </c>
      <c r="E5" s="21">
        <v>597</v>
      </c>
      <c r="F5" s="21">
        <v>633</v>
      </c>
      <c r="G5" s="21">
        <v>341</v>
      </c>
      <c r="H5" s="21">
        <v>575</v>
      </c>
      <c r="I5" s="21">
        <v>612</v>
      </c>
      <c r="J5" s="21">
        <v>484</v>
      </c>
      <c r="K5" s="21">
        <v>575</v>
      </c>
      <c r="L5" s="21">
        <v>583</v>
      </c>
      <c r="M5" s="21">
        <v>569</v>
      </c>
      <c r="N5" s="21">
        <v>478</v>
      </c>
      <c r="O5" s="21">
        <v>463</v>
      </c>
      <c r="P5" s="21">
        <v>568</v>
      </c>
      <c r="Q5" s="21">
        <v>447</v>
      </c>
      <c r="R5" s="21">
        <v>517</v>
      </c>
      <c r="S5" s="21">
        <v>564</v>
      </c>
      <c r="T5" s="21">
        <v>572</v>
      </c>
      <c r="U5" s="21">
        <v>528</v>
      </c>
      <c r="V5" s="22">
        <f>SUM(C5:U5)</f>
        <v>10267</v>
      </c>
    </row>
    <row r="6" spans="1:22" ht="12.75">
      <c r="A6" s="6"/>
      <c r="B6" s="17" t="s">
        <v>7</v>
      </c>
      <c r="C6" s="18">
        <v>50</v>
      </c>
      <c r="D6" s="18">
        <v>102</v>
      </c>
      <c r="E6" s="18">
        <v>75</v>
      </c>
      <c r="F6" s="18">
        <v>72</v>
      </c>
      <c r="G6" s="18">
        <v>35</v>
      </c>
      <c r="H6" s="18">
        <v>79</v>
      </c>
      <c r="I6" s="18">
        <v>92</v>
      </c>
      <c r="J6" s="18">
        <v>73</v>
      </c>
      <c r="K6" s="18">
        <v>92</v>
      </c>
      <c r="L6" s="18">
        <v>119</v>
      </c>
      <c r="M6" s="18">
        <v>108</v>
      </c>
      <c r="N6" s="18">
        <v>111</v>
      </c>
      <c r="O6" s="18">
        <v>97</v>
      </c>
      <c r="P6" s="18">
        <v>121</v>
      </c>
      <c r="Q6" s="18">
        <v>90</v>
      </c>
      <c r="R6" s="18">
        <v>88</v>
      </c>
      <c r="S6" s="18">
        <v>104</v>
      </c>
      <c r="T6" s="18">
        <v>89</v>
      </c>
      <c r="U6" s="18">
        <v>105</v>
      </c>
      <c r="V6" s="19">
        <f>SUM(C6:U6)</f>
        <v>1702</v>
      </c>
    </row>
    <row r="7" spans="1:22" ht="12.75">
      <c r="A7" s="9"/>
      <c r="B7" s="15" t="s">
        <v>11</v>
      </c>
      <c r="C7" s="10">
        <f aca="true" t="shared" si="0" ref="C7:V7">C6*100/C5</f>
        <v>10.59322033898305</v>
      </c>
      <c r="D7" s="10">
        <f t="shared" si="0"/>
        <v>14.804063860667634</v>
      </c>
      <c r="E7" s="10">
        <f t="shared" si="0"/>
        <v>12.56281407035176</v>
      </c>
      <c r="F7" s="10">
        <f t="shared" si="0"/>
        <v>11.374407582938389</v>
      </c>
      <c r="G7" s="10">
        <f t="shared" si="0"/>
        <v>10.263929618768328</v>
      </c>
      <c r="H7" s="10">
        <f t="shared" si="0"/>
        <v>13.73913043478261</v>
      </c>
      <c r="I7" s="10">
        <f t="shared" si="0"/>
        <v>15.032679738562091</v>
      </c>
      <c r="J7" s="10">
        <f t="shared" si="0"/>
        <v>15.082644628099173</v>
      </c>
      <c r="K7" s="10">
        <f t="shared" si="0"/>
        <v>16</v>
      </c>
      <c r="L7" s="10">
        <f t="shared" si="0"/>
        <v>20.41166380789022</v>
      </c>
      <c r="M7" s="10">
        <f t="shared" si="0"/>
        <v>18.98066783831283</v>
      </c>
      <c r="N7" s="10">
        <f t="shared" si="0"/>
        <v>23.221757322175733</v>
      </c>
      <c r="O7" s="10">
        <f t="shared" si="0"/>
        <v>20.950323974082075</v>
      </c>
      <c r="P7" s="10">
        <f t="shared" si="0"/>
        <v>21.302816901408452</v>
      </c>
      <c r="Q7" s="10">
        <f>Q6*100/Q5</f>
        <v>20.13422818791946</v>
      </c>
      <c r="R7" s="10">
        <f>R6*100/R5</f>
        <v>17.02127659574468</v>
      </c>
      <c r="S7" s="10">
        <f>S6*100/S5</f>
        <v>18.43971631205674</v>
      </c>
      <c r="T7" s="10">
        <f>T6*100/T5</f>
        <v>15.55944055944056</v>
      </c>
      <c r="U7" s="10">
        <f>U6*100/U5</f>
        <v>19.886363636363637</v>
      </c>
      <c r="V7" s="12">
        <f t="shared" si="0"/>
        <v>16.577383851173664</v>
      </c>
    </row>
    <row r="8" spans="1:22" ht="12.75">
      <c r="A8" s="6" t="s">
        <v>19</v>
      </c>
      <c r="B8" s="20" t="s">
        <v>6</v>
      </c>
      <c r="C8" s="21">
        <v>106</v>
      </c>
      <c r="D8" s="21">
        <v>148</v>
      </c>
      <c r="E8" s="21">
        <v>128</v>
      </c>
      <c r="F8" s="21">
        <v>114</v>
      </c>
      <c r="G8" s="21">
        <v>42</v>
      </c>
      <c r="H8" s="21">
        <v>171</v>
      </c>
      <c r="I8" s="21">
        <v>163</v>
      </c>
      <c r="J8" s="21">
        <v>115</v>
      </c>
      <c r="K8" s="21">
        <v>129</v>
      </c>
      <c r="L8" s="21">
        <v>187</v>
      </c>
      <c r="M8" s="21">
        <v>156</v>
      </c>
      <c r="N8" s="21">
        <v>104</v>
      </c>
      <c r="O8" s="21">
        <v>96</v>
      </c>
      <c r="P8" s="21">
        <v>242</v>
      </c>
      <c r="Q8" s="21">
        <v>81</v>
      </c>
      <c r="R8" s="21">
        <v>90</v>
      </c>
      <c r="S8" s="21">
        <v>118</v>
      </c>
      <c r="T8" s="21">
        <v>252</v>
      </c>
      <c r="U8" s="21">
        <v>104</v>
      </c>
      <c r="V8" s="22">
        <f>SUM(C8:U8)</f>
        <v>2546</v>
      </c>
    </row>
    <row r="9" spans="1:22" ht="12.75">
      <c r="A9" s="6"/>
      <c r="B9" s="17" t="s">
        <v>7</v>
      </c>
      <c r="C9" s="18">
        <v>44</v>
      </c>
      <c r="D9" s="18">
        <v>70</v>
      </c>
      <c r="E9" s="18">
        <v>54</v>
      </c>
      <c r="F9" s="18">
        <v>33</v>
      </c>
      <c r="G9" s="18">
        <v>12</v>
      </c>
      <c r="H9" s="18">
        <v>35</v>
      </c>
      <c r="I9" s="18">
        <v>59</v>
      </c>
      <c r="J9" s="18">
        <v>50</v>
      </c>
      <c r="K9" s="18">
        <v>52</v>
      </c>
      <c r="L9" s="18">
        <v>36</v>
      </c>
      <c r="M9" s="18">
        <v>47</v>
      </c>
      <c r="N9" s="18">
        <v>57</v>
      </c>
      <c r="O9" s="18">
        <v>43</v>
      </c>
      <c r="P9" s="18">
        <v>51</v>
      </c>
      <c r="Q9" s="18">
        <v>25</v>
      </c>
      <c r="R9" s="18">
        <v>50</v>
      </c>
      <c r="S9" s="18">
        <v>58</v>
      </c>
      <c r="T9" s="18">
        <v>65</v>
      </c>
      <c r="U9" s="18">
        <v>43</v>
      </c>
      <c r="V9" s="19">
        <f>SUM(C9:U9)</f>
        <v>884</v>
      </c>
    </row>
    <row r="10" spans="1:22" ht="12.75">
      <c r="A10" s="9"/>
      <c r="B10" s="15" t="s">
        <v>11</v>
      </c>
      <c r="C10" s="10">
        <f aca="true" t="shared" si="1" ref="C10:V10">C9*100/C8</f>
        <v>41.509433962264154</v>
      </c>
      <c r="D10" s="10">
        <f t="shared" si="1"/>
        <v>47.2972972972973</v>
      </c>
      <c r="E10" s="10">
        <f t="shared" si="1"/>
        <v>42.1875</v>
      </c>
      <c r="F10" s="10">
        <f t="shared" si="1"/>
        <v>28.94736842105263</v>
      </c>
      <c r="G10" s="10">
        <f t="shared" si="1"/>
        <v>28.571428571428573</v>
      </c>
      <c r="H10" s="10">
        <f t="shared" si="1"/>
        <v>20.46783625730994</v>
      </c>
      <c r="I10" s="10">
        <f t="shared" si="1"/>
        <v>36.19631901840491</v>
      </c>
      <c r="J10" s="10">
        <f t="shared" si="1"/>
        <v>43.47826086956522</v>
      </c>
      <c r="K10" s="10">
        <f t="shared" si="1"/>
        <v>40.310077519379846</v>
      </c>
      <c r="L10" s="10">
        <f t="shared" si="1"/>
        <v>19.25133689839572</v>
      </c>
      <c r="M10" s="10">
        <f t="shared" si="1"/>
        <v>30.128205128205128</v>
      </c>
      <c r="N10" s="10">
        <f t="shared" si="1"/>
        <v>54.80769230769231</v>
      </c>
      <c r="O10" s="10">
        <f t="shared" si="1"/>
        <v>44.791666666666664</v>
      </c>
      <c r="P10" s="10">
        <f t="shared" si="1"/>
        <v>21.074380165289256</v>
      </c>
      <c r="Q10" s="10">
        <f>Q9*100/Q8</f>
        <v>30.864197530864196</v>
      </c>
      <c r="R10" s="10">
        <f>R9*100/R8</f>
        <v>55.55555555555556</v>
      </c>
      <c r="S10" s="10">
        <f>S9*100/S8</f>
        <v>49.152542372881356</v>
      </c>
      <c r="T10" s="10">
        <f>T9*100/T8</f>
        <v>25.793650793650794</v>
      </c>
      <c r="U10" s="10">
        <f>U9*100/U8</f>
        <v>41.34615384615385</v>
      </c>
      <c r="V10" s="12">
        <f t="shared" si="1"/>
        <v>34.72113118617439</v>
      </c>
    </row>
    <row r="11" spans="1:22" ht="12.75">
      <c r="A11" s="6" t="s">
        <v>18</v>
      </c>
      <c r="B11" s="20" t="s">
        <v>6</v>
      </c>
      <c r="C11" s="21">
        <v>189</v>
      </c>
      <c r="D11" s="21">
        <v>286</v>
      </c>
      <c r="E11" s="21">
        <v>327</v>
      </c>
      <c r="F11" s="21">
        <v>163</v>
      </c>
      <c r="G11" s="21">
        <v>116</v>
      </c>
      <c r="H11" s="21">
        <v>213</v>
      </c>
      <c r="I11" s="21">
        <v>247</v>
      </c>
      <c r="J11" s="21">
        <v>190</v>
      </c>
      <c r="K11" s="21">
        <v>282</v>
      </c>
      <c r="L11" s="21">
        <v>223</v>
      </c>
      <c r="M11" s="21">
        <v>255</v>
      </c>
      <c r="N11" s="21">
        <v>213</v>
      </c>
      <c r="O11" s="21">
        <v>226</v>
      </c>
      <c r="P11" s="21">
        <v>157</v>
      </c>
      <c r="Q11" s="21">
        <v>172</v>
      </c>
      <c r="R11" s="21">
        <v>244</v>
      </c>
      <c r="S11" s="21">
        <v>39</v>
      </c>
      <c r="T11" s="21">
        <v>293</v>
      </c>
      <c r="U11" s="21">
        <v>247</v>
      </c>
      <c r="V11" s="22">
        <f>SUM(C11:U11)</f>
        <v>4082</v>
      </c>
    </row>
    <row r="12" spans="1:22" ht="12.75">
      <c r="A12" s="6"/>
      <c r="B12" s="17" t="s">
        <v>7</v>
      </c>
      <c r="C12" s="18">
        <v>8</v>
      </c>
      <c r="D12" s="18">
        <v>22</v>
      </c>
      <c r="E12" s="18">
        <v>27</v>
      </c>
      <c r="F12" s="18">
        <v>25</v>
      </c>
      <c r="G12" s="18">
        <v>15</v>
      </c>
      <c r="H12" s="18">
        <v>26</v>
      </c>
      <c r="I12" s="18">
        <v>32</v>
      </c>
      <c r="J12" s="18">
        <v>12</v>
      </c>
      <c r="K12" s="18">
        <v>27</v>
      </c>
      <c r="L12" s="18">
        <v>17</v>
      </c>
      <c r="M12" s="18">
        <v>35</v>
      </c>
      <c r="N12" s="18">
        <v>24</v>
      </c>
      <c r="O12" s="18">
        <v>27</v>
      </c>
      <c r="P12" s="18">
        <v>26</v>
      </c>
      <c r="Q12" s="18">
        <v>9</v>
      </c>
      <c r="R12" s="18">
        <v>10</v>
      </c>
      <c r="S12" s="18">
        <v>7</v>
      </c>
      <c r="T12" s="18">
        <v>24</v>
      </c>
      <c r="U12" s="18">
        <v>36</v>
      </c>
      <c r="V12" s="19">
        <f>SUM(C12:U12)</f>
        <v>409</v>
      </c>
    </row>
    <row r="13" spans="1:22" ht="12.75">
      <c r="A13" s="9"/>
      <c r="B13" s="15" t="s">
        <v>11</v>
      </c>
      <c r="C13" s="10">
        <f aca="true" t="shared" si="2" ref="C13:V13">C12*100/C11</f>
        <v>4.232804232804233</v>
      </c>
      <c r="D13" s="10">
        <f t="shared" si="2"/>
        <v>7.6923076923076925</v>
      </c>
      <c r="E13" s="10">
        <f t="shared" si="2"/>
        <v>8.256880733944953</v>
      </c>
      <c r="F13" s="10">
        <f t="shared" si="2"/>
        <v>15.337423312883436</v>
      </c>
      <c r="G13" s="10">
        <f t="shared" si="2"/>
        <v>12.931034482758621</v>
      </c>
      <c r="H13" s="10">
        <f t="shared" si="2"/>
        <v>12.206572769953052</v>
      </c>
      <c r="I13" s="10">
        <f t="shared" si="2"/>
        <v>12.955465587044534</v>
      </c>
      <c r="J13" s="10">
        <f t="shared" si="2"/>
        <v>6.315789473684211</v>
      </c>
      <c r="K13" s="10">
        <f t="shared" si="2"/>
        <v>9.574468085106384</v>
      </c>
      <c r="L13" s="10">
        <f t="shared" si="2"/>
        <v>7.623318385650224</v>
      </c>
      <c r="M13" s="10">
        <f t="shared" si="2"/>
        <v>13.72549019607843</v>
      </c>
      <c r="N13" s="10">
        <f t="shared" si="2"/>
        <v>11.267605633802816</v>
      </c>
      <c r="O13" s="10">
        <f t="shared" si="2"/>
        <v>11.946902654867257</v>
      </c>
      <c r="P13" s="10">
        <f t="shared" si="2"/>
        <v>16.56050955414013</v>
      </c>
      <c r="Q13" s="10">
        <f>Q12*100/Q11</f>
        <v>5.232558139534884</v>
      </c>
      <c r="R13" s="10">
        <f>R12*100/R11</f>
        <v>4.098360655737705</v>
      </c>
      <c r="S13" s="10">
        <f>S12*100/S11</f>
        <v>17.94871794871795</v>
      </c>
      <c r="T13" s="10">
        <f>T12*100/T11</f>
        <v>8.19112627986348</v>
      </c>
      <c r="U13" s="10">
        <f>U12*100/U11</f>
        <v>14.574898785425102</v>
      </c>
      <c r="V13" s="12">
        <f t="shared" si="2"/>
        <v>10.019598236158746</v>
      </c>
    </row>
    <row r="14" spans="1:22" ht="12.75">
      <c r="A14" s="6" t="s">
        <v>20</v>
      </c>
      <c r="B14" s="20" t="s">
        <v>6</v>
      </c>
      <c r="C14" s="21">
        <v>140</v>
      </c>
      <c r="D14" s="21">
        <v>212</v>
      </c>
      <c r="E14" s="21">
        <v>282</v>
      </c>
      <c r="F14" s="21">
        <v>313</v>
      </c>
      <c r="G14" s="21">
        <v>142</v>
      </c>
      <c r="H14" s="21">
        <v>236</v>
      </c>
      <c r="I14" s="21">
        <v>268</v>
      </c>
      <c r="J14" s="21">
        <v>289</v>
      </c>
      <c r="K14" s="21">
        <v>267</v>
      </c>
      <c r="L14" s="21">
        <v>309</v>
      </c>
      <c r="M14" s="40" t="s">
        <v>12</v>
      </c>
      <c r="N14" s="40" t="s">
        <v>12</v>
      </c>
      <c r="O14" s="40" t="s">
        <v>12</v>
      </c>
      <c r="P14" s="40" t="s">
        <v>12</v>
      </c>
      <c r="Q14" s="40" t="s">
        <v>12</v>
      </c>
      <c r="R14" s="40" t="s">
        <v>12</v>
      </c>
      <c r="S14" s="40" t="s">
        <v>12</v>
      </c>
      <c r="T14" s="40" t="s">
        <v>12</v>
      </c>
      <c r="U14" s="40" t="s">
        <v>12</v>
      </c>
      <c r="V14" s="22">
        <f>SUM(C14:U14)</f>
        <v>2458</v>
      </c>
    </row>
    <row r="15" spans="1:22" ht="12.75">
      <c r="A15" s="6"/>
      <c r="B15" s="17" t="s">
        <v>7</v>
      </c>
      <c r="C15" s="18">
        <v>19</v>
      </c>
      <c r="D15" s="18">
        <v>42</v>
      </c>
      <c r="E15" s="18">
        <v>45</v>
      </c>
      <c r="F15" s="18">
        <v>37</v>
      </c>
      <c r="G15" s="18">
        <v>15</v>
      </c>
      <c r="H15" s="18">
        <v>29</v>
      </c>
      <c r="I15" s="18">
        <v>35</v>
      </c>
      <c r="J15" s="18">
        <v>59</v>
      </c>
      <c r="K15" s="18">
        <v>72</v>
      </c>
      <c r="L15" s="18">
        <v>15</v>
      </c>
      <c r="M15" s="24" t="s">
        <v>12</v>
      </c>
      <c r="N15" s="24" t="s">
        <v>12</v>
      </c>
      <c r="O15" s="24" t="s">
        <v>12</v>
      </c>
      <c r="P15" s="24" t="s">
        <v>12</v>
      </c>
      <c r="Q15" s="24" t="s">
        <v>12</v>
      </c>
      <c r="R15" s="24" t="s">
        <v>12</v>
      </c>
      <c r="S15" s="24" t="s">
        <v>12</v>
      </c>
      <c r="T15" s="24" t="s">
        <v>12</v>
      </c>
      <c r="U15" s="24" t="s">
        <v>12</v>
      </c>
      <c r="V15" s="27">
        <f>SUM(C15:U15)</f>
        <v>368</v>
      </c>
    </row>
    <row r="16" spans="1:22" ht="13.5" thickBot="1">
      <c r="A16" s="9"/>
      <c r="B16" s="15" t="s">
        <v>11</v>
      </c>
      <c r="C16" s="10">
        <f aca="true" t="shared" si="3" ref="C16:L16">C15*100/C14</f>
        <v>13.571428571428571</v>
      </c>
      <c r="D16" s="10">
        <f t="shared" si="3"/>
        <v>19.81132075471698</v>
      </c>
      <c r="E16" s="10">
        <f t="shared" si="3"/>
        <v>15.957446808510639</v>
      </c>
      <c r="F16" s="10">
        <f t="shared" si="3"/>
        <v>11.821086261980831</v>
      </c>
      <c r="G16" s="10">
        <f t="shared" si="3"/>
        <v>10.56338028169014</v>
      </c>
      <c r="H16" s="10">
        <f t="shared" si="3"/>
        <v>12.288135593220339</v>
      </c>
      <c r="I16" s="10">
        <f t="shared" si="3"/>
        <v>13.059701492537313</v>
      </c>
      <c r="J16" s="10">
        <f t="shared" si="3"/>
        <v>20.41522491349481</v>
      </c>
      <c r="K16" s="10">
        <f t="shared" si="3"/>
        <v>26.96629213483146</v>
      </c>
      <c r="L16" s="10">
        <f t="shared" si="3"/>
        <v>4.854368932038835</v>
      </c>
      <c r="M16" s="25" t="s">
        <v>12</v>
      </c>
      <c r="N16" s="25" t="s">
        <v>12</v>
      </c>
      <c r="O16" s="25" t="s">
        <v>12</v>
      </c>
      <c r="P16" s="25" t="s">
        <v>12</v>
      </c>
      <c r="Q16" s="25" t="s">
        <v>12</v>
      </c>
      <c r="R16" s="25" t="s">
        <v>12</v>
      </c>
      <c r="S16" s="25" t="s">
        <v>12</v>
      </c>
      <c r="T16" s="25" t="s">
        <v>12</v>
      </c>
      <c r="U16" s="25" t="s">
        <v>12</v>
      </c>
      <c r="V16" s="28">
        <f>V15*100/V14</f>
        <v>14.971521562245728</v>
      </c>
    </row>
    <row r="17" spans="1:22" ht="12.75">
      <c r="A17" s="4" t="s">
        <v>6</v>
      </c>
      <c r="B17" s="14" t="s">
        <v>6</v>
      </c>
      <c r="C17" s="36">
        <f>C5+C8+C11+C14</f>
        <v>907</v>
      </c>
      <c r="D17" s="5">
        <f aca="true" t="shared" si="4" ref="D17:P17">D5+D8+D11+D14</f>
        <v>1335</v>
      </c>
      <c r="E17" s="5">
        <f t="shared" si="4"/>
        <v>1334</v>
      </c>
      <c r="F17" s="5">
        <f t="shared" si="4"/>
        <v>1223</v>
      </c>
      <c r="G17" s="5">
        <f t="shared" si="4"/>
        <v>641</v>
      </c>
      <c r="H17" s="5">
        <f t="shared" si="4"/>
        <v>1195</v>
      </c>
      <c r="I17" s="5">
        <f t="shared" si="4"/>
        <v>1290</v>
      </c>
      <c r="J17" s="5">
        <f t="shared" si="4"/>
        <v>1078</v>
      </c>
      <c r="K17" s="5">
        <f t="shared" si="4"/>
        <v>1253</v>
      </c>
      <c r="L17" s="5">
        <f t="shared" si="4"/>
        <v>1302</v>
      </c>
      <c r="M17" s="5" t="e">
        <f t="shared" si="4"/>
        <v>#VALUE!</v>
      </c>
      <c r="N17" s="5" t="e">
        <f t="shared" si="4"/>
        <v>#VALUE!</v>
      </c>
      <c r="O17" s="5" t="e">
        <f t="shared" si="4"/>
        <v>#VALUE!</v>
      </c>
      <c r="P17" s="5" t="e">
        <f t="shared" si="4"/>
        <v>#VALUE!</v>
      </c>
      <c r="Q17" s="5" t="e">
        <f aca="true" t="shared" si="5" ref="Q17:S18">Q5+Q8+Q11+Q14</f>
        <v>#VALUE!</v>
      </c>
      <c r="R17" s="5" t="e">
        <f t="shared" si="5"/>
        <v>#VALUE!</v>
      </c>
      <c r="S17" s="5" t="e">
        <f t="shared" si="5"/>
        <v>#VALUE!</v>
      </c>
      <c r="T17" s="5" t="e">
        <f>T5+T8+T11+T14</f>
        <v>#VALUE!</v>
      </c>
      <c r="U17" s="5" t="e">
        <f>U5+U8+U11+U14</f>
        <v>#VALUE!</v>
      </c>
      <c r="V17" s="11">
        <f>V5+V8+V11+V14</f>
        <v>19353</v>
      </c>
    </row>
    <row r="18" spans="1:22" ht="12.75">
      <c r="A18" s="6"/>
      <c r="B18" s="17" t="s">
        <v>7</v>
      </c>
      <c r="C18" s="37">
        <f aca="true" t="shared" si="6" ref="C18:V18">C6+C9+C12+C15</f>
        <v>121</v>
      </c>
      <c r="D18" s="18">
        <f t="shared" si="6"/>
        <v>236</v>
      </c>
      <c r="E18" s="18">
        <f t="shared" si="6"/>
        <v>201</v>
      </c>
      <c r="F18" s="18">
        <f t="shared" si="6"/>
        <v>167</v>
      </c>
      <c r="G18" s="18">
        <f t="shared" si="6"/>
        <v>77</v>
      </c>
      <c r="H18" s="18">
        <f t="shared" si="6"/>
        <v>169</v>
      </c>
      <c r="I18" s="18">
        <f t="shared" si="6"/>
        <v>218</v>
      </c>
      <c r="J18" s="18">
        <f t="shared" si="6"/>
        <v>194</v>
      </c>
      <c r="K18" s="18">
        <f t="shared" si="6"/>
        <v>243</v>
      </c>
      <c r="L18" s="18">
        <f t="shared" si="6"/>
        <v>187</v>
      </c>
      <c r="M18" s="18" t="e">
        <f t="shared" si="6"/>
        <v>#VALUE!</v>
      </c>
      <c r="N18" s="18" t="e">
        <f t="shared" si="6"/>
        <v>#VALUE!</v>
      </c>
      <c r="O18" s="18" t="e">
        <f t="shared" si="6"/>
        <v>#VALUE!</v>
      </c>
      <c r="P18" s="18" t="e">
        <f t="shared" si="6"/>
        <v>#VALUE!</v>
      </c>
      <c r="Q18" s="18" t="e">
        <f t="shared" si="5"/>
        <v>#VALUE!</v>
      </c>
      <c r="R18" s="18" t="e">
        <f t="shared" si="5"/>
        <v>#VALUE!</v>
      </c>
      <c r="S18" s="18" t="e">
        <f t="shared" si="5"/>
        <v>#VALUE!</v>
      </c>
      <c r="T18" s="18" t="e">
        <f>T6+T9+T12+T15</f>
        <v>#VALUE!</v>
      </c>
      <c r="U18" s="18" t="e">
        <f>U6+U9+U12+U15</f>
        <v>#VALUE!</v>
      </c>
      <c r="V18" s="19">
        <f t="shared" si="6"/>
        <v>3363</v>
      </c>
    </row>
    <row r="19" spans="1:22" ht="13.5" thickBot="1">
      <c r="A19" s="7"/>
      <c r="B19" s="16" t="s">
        <v>11</v>
      </c>
      <c r="C19" s="38">
        <f>C18*100/C17</f>
        <v>13.340683572216097</v>
      </c>
      <c r="D19" s="8">
        <f aca="true" t="shared" si="7" ref="D19:V19">D18*100/D17</f>
        <v>17.677902621722847</v>
      </c>
      <c r="E19" s="8">
        <f t="shared" si="7"/>
        <v>15.067466266866568</v>
      </c>
      <c r="F19" s="8">
        <f t="shared" si="7"/>
        <v>13.65494685200327</v>
      </c>
      <c r="G19" s="8">
        <f t="shared" si="7"/>
        <v>12.012480499219969</v>
      </c>
      <c r="H19" s="8">
        <f t="shared" si="7"/>
        <v>14.142259414225942</v>
      </c>
      <c r="I19" s="8">
        <f t="shared" si="7"/>
        <v>16.899224806201552</v>
      </c>
      <c r="J19" s="8">
        <f t="shared" si="7"/>
        <v>17.996289424860855</v>
      </c>
      <c r="K19" s="8">
        <f t="shared" si="7"/>
        <v>19.39345570630487</v>
      </c>
      <c r="L19" s="8">
        <f t="shared" si="7"/>
        <v>14.362519201228878</v>
      </c>
      <c r="M19" s="8" t="e">
        <f t="shared" si="7"/>
        <v>#VALUE!</v>
      </c>
      <c r="N19" s="8" t="e">
        <f t="shared" si="7"/>
        <v>#VALUE!</v>
      </c>
      <c r="O19" s="8" t="e">
        <f t="shared" si="7"/>
        <v>#VALUE!</v>
      </c>
      <c r="P19" s="8" t="e">
        <f t="shared" si="7"/>
        <v>#VALUE!</v>
      </c>
      <c r="Q19" s="8" t="e">
        <f>Q18*100/Q17</f>
        <v>#VALUE!</v>
      </c>
      <c r="R19" s="8" t="e">
        <f>R18*100/R17</f>
        <v>#VALUE!</v>
      </c>
      <c r="S19" s="8" t="e">
        <f>S18*100/S17</f>
        <v>#VALUE!</v>
      </c>
      <c r="T19" s="8" t="e">
        <f>T18*100/T17</f>
        <v>#VALUE!</v>
      </c>
      <c r="U19" s="8" t="e">
        <f>U18*100/U17</f>
        <v>#VALUE!</v>
      </c>
      <c r="V19" s="13">
        <f t="shared" si="7"/>
        <v>17.377150829328787</v>
      </c>
    </row>
    <row r="20" ht="12.75">
      <c r="A20" s="1" t="s">
        <v>27</v>
      </c>
    </row>
    <row r="21" ht="12.75">
      <c r="A21" s="2" t="s">
        <v>28</v>
      </c>
    </row>
    <row r="22" ht="12.75">
      <c r="A22" s="2" t="s">
        <v>33</v>
      </c>
    </row>
    <row r="23" ht="12.75">
      <c r="A23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zoomScale="80" zoomScaleNormal="80" workbookViewId="0" topLeftCell="A4">
      <selection activeCell="A32" sqref="A32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2" width="6.7109375" style="3" customWidth="1"/>
    <col min="23" max="16384" width="11.421875" style="2" customWidth="1"/>
  </cols>
  <sheetData>
    <row r="1" ht="12.75">
      <c r="A1" s="1" t="s">
        <v>24</v>
      </c>
    </row>
    <row r="2" ht="13.5" thickBot="1">
      <c r="A2" s="1" t="s">
        <v>25</v>
      </c>
    </row>
    <row r="3" spans="1:22" ht="12.75">
      <c r="A3" s="43" t="s">
        <v>10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39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41">
        <v>31</v>
      </c>
      <c r="U4" s="42">
        <v>32</v>
      </c>
      <c r="V4" s="48"/>
    </row>
    <row r="5" spans="1:22" ht="12.75">
      <c r="A5" s="4" t="s">
        <v>21</v>
      </c>
      <c r="B5" s="14" t="s">
        <v>6</v>
      </c>
      <c r="C5" s="5">
        <v>564</v>
      </c>
      <c r="D5" s="5">
        <v>575</v>
      </c>
      <c r="E5" s="5">
        <v>591</v>
      </c>
      <c r="F5" s="5">
        <v>586</v>
      </c>
      <c r="G5" s="5">
        <v>520</v>
      </c>
      <c r="H5" s="5">
        <v>498</v>
      </c>
      <c r="I5" s="5">
        <v>557</v>
      </c>
      <c r="J5" s="5">
        <v>484</v>
      </c>
      <c r="K5" s="5">
        <v>531</v>
      </c>
      <c r="L5" s="5">
        <v>441</v>
      </c>
      <c r="M5" s="5">
        <v>520</v>
      </c>
      <c r="N5" s="5">
        <v>538</v>
      </c>
      <c r="O5" s="5">
        <v>552</v>
      </c>
      <c r="P5" s="5">
        <v>480</v>
      </c>
      <c r="Q5" s="5">
        <v>521</v>
      </c>
      <c r="R5" s="5">
        <v>499</v>
      </c>
      <c r="S5" s="5">
        <v>467</v>
      </c>
      <c r="T5" s="5">
        <v>483</v>
      </c>
      <c r="U5" s="5">
        <v>510</v>
      </c>
      <c r="V5" s="11">
        <v>9917</v>
      </c>
    </row>
    <row r="6" spans="1:22" ht="12.75">
      <c r="A6" s="6"/>
      <c r="B6" s="17" t="s">
        <v>7</v>
      </c>
      <c r="C6" s="18">
        <v>6</v>
      </c>
      <c r="D6" s="18">
        <v>4</v>
      </c>
      <c r="E6" s="18">
        <v>2</v>
      </c>
      <c r="F6" s="18">
        <v>6</v>
      </c>
      <c r="G6" s="18">
        <v>6</v>
      </c>
      <c r="H6" s="18">
        <v>8</v>
      </c>
      <c r="I6" s="18">
        <v>5</v>
      </c>
      <c r="J6" s="18">
        <v>5</v>
      </c>
      <c r="K6" s="18">
        <v>6</v>
      </c>
      <c r="L6" s="18">
        <v>7</v>
      </c>
      <c r="M6" s="18">
        <v>6</v>
      </c>
      <c r="N6" s="18">
        <v>9</v>
      </c>
      <c r="O6" s="18">
        <v>9</v>
      </c>
      <c r="P6" s="18">
        <v>5</v>
      </c>
      <c r="Q6" s="18">
        <v>6</v>
      </c>
      <c r="R6" s="18">
        <v>11</v>
      </c>
      <c r="S6" s="18">
        <v>11</v>
      </c>
      <c r="T6" s="18">
        <v>7</v>
      </c>
      <c r="U6" s="18">
        <v>5</v>
      </c>
      <c r="V6" s="19">
        <v>124</v>
      </c>
    </row>
    <row r="7" spans="1:22" ht="12.75">
      <c r="A7" s="9"/>
      <c r="B7" s="15" t="s">
        <v>11</v>
      </c>
      <c r="C7" s="10">
        <f>C6*100/C5</f>
        <v>1.0638297872340425</v>
      </c>
      <c r="D7" s="10">
        <f aca="true" t="shared" si="0" ref="D7:V7">D6*100/D5</f>
        <v>0.6956521739130435</v>
      </c>
      <c r="E7" s="10">
        <f t="shared" si="0"/>
        <v>0.338409475465313</v>
      </c>
      <c r="F7" s="10">
        <f t="shared" si="0"/>
        <v>1.023890784982935</v>
      </c>
      <c r="G7" s="10">
        <f t="shared" si="0"/>
        <v>1.1538461538461537</v>
      </c>
      <c r="H7" s="10">
        <f t="shared" si="0"/>
        <v>1.606425702811245</v>
      </c>
      <c r="I7" s="10">
        <f t="shared" si="0"/>
        <v>0.8976660682226212</v>
      </c>
      <c r="J7" s="10">
        <f t="shared" si="0"/>
        <v>1.0330578512396693</v>
      </c>
      <c r="K7" s="10">
        <f t="shared" si="0"/>
        <v>1.1299435028248588</v>
      </c>
      <c r="L7" s="10">
        <f t="shared" si="0"/>
        <v>1.5873015873015872</v>
      </c>
      <c r="M7" s="10">
        <f t="shared" si="0"/>
        <v>1.1538461538461537</v>
      </c>
      <c r="N7" s="10">
        <f t="shared" si="0"/>
        <v>1.6728624535315986</v>
      </c>
      <c r="O7" s="10">
        <f t="shared" si="0"/>
        <v>1.6304347826086956</v>
      </c>
      <c r="P7" s="10">
        <f t="shared" si="0"/>
        <v>1.0416666666666667</v>
      </c>
      <c r="Q7" s="10">
        <f>Q6*100/Q5</f>
        <v>1.1516314779270633</v>
      </c>
      <c r="R7" s="10">
        <f>R6*100/R5</f>
        <v>2.2044088176352705</v>
      </c>
      <c r="S7" s="10">
        <f>S6*100/S5</f>
        <v>2.355460385438972</v>
      </c>
      <c r="T7" s="10">
        <f>T6*100/T5</f>
        <v>1.4492753623188406</v>
      </c>
      <c r="U7" s="10">
        <f>U6*100/U5</f>
        <v>0.9803921568627451</v>
      </c>
      <c r="V7" s="12">
        <f t="shared" si="0"/>
        <v>1.2503781385499646</v>
      </c>
    </row>
    <row r="8" spans="1:22" ht="12.75">
      <c r="A8" s="6" t="s">
        <v>17</v>
      </c>
      <c r="B8" s="20" t="s">
        <v>6</v>
      </c>
      <c r="C8" s="21">
        <v>631</v>
      </c>
      <c r="D8" s="21">
        <v>613</v>
      </c>
      <c r="E8" s="21">
        <v>596</v>
      </c>
      <c r="F8" s="21">
        <v>585</v>
      </c>
      <c r="G8" s="21">
        <v>569</v>
      </c>
      <c r="H8" s="21">
        <v>512</v>
      </c>
      <c r="I8" s="21">
        <v>493</v>
      </c>
      <c r="J8" s="21">
        <v>570</v>
      </c>
      <c r="K8" s="21">
        <v>559</v>
      </c>
      <c r="L8" s="21">
        <v>511</v>
      </c>
      <c r="M8" s="21">
        <v>492</v>
      </c>
      <c r="N8" s="21">
        <v>556</v>
      </c>
      <c r="O8" s="21">
        <v>503</v>
      </c>
      <c r="P8" s="21">
        <v>501</v>
      </c>
      <c r="Q8" s="21">
        <v>544</v>
      </c>
      <c r="R8" s="21">
        <v>531</v>
      </c>
      <c r="S8" s="21">
        <v>538</v>
      </c>
      <c r="T8" s="21">
        <v>528</v>
      </c>
      <c r="U8" s="21">
        <v>574</v>
      </c>
      <c r="V8" s="22">
        <v>10406</v>
      </c>
    </row>
    <row r="9" spans="1:22" ht="12.75">
      <c r="A9" s="6"/>
      <c r="B9" s="17" t="s">
        <v>7</v>
      </c>
      <c r="C9" s="18">
        <v>45</v>
      </c>
      <c r="D9" s="18">
        <v>39</v>
      </c>
      <c r="E9" s="18">
        <v>46</v>
      </c>
      <c r="F9" s="18">
        <v>39</v>
      </c>
      <c r="G9" s="18">
        <v>32</v>
      </c>
      <c r="H9" s="18">
        <v>41</v>
      </c>
      <c r="I9" s="18">
        <v>48</v>
      </c>
      <c r="J9" s="18">
        <v>52</v>
      </c>
      <c r="K9" s="18">
        <v>74</v>
      </c>
      <c r="L9" s="18">
        <v>57</v>
      </c>
      <c r="M9" s="18">
        <v>67</v>
      </c>
      <c r="N9" s="18">
        <v>65</v>
      </c>
      <c r="O9" s="18">
        <v>64</v>
      </c>
      <c r="P9" s="18">
        <v>77</v>
      </c>
      <c r="Q9" s="18">
        <v>72</v>
      </c>
      <c r="R9" s="18">
        <v>51</v>
      </c>
      <c r="S9" s="18">
        <v>51</v>
      </c>
      <c r="T9" s="18">
        <v>52</v>
      </c>
      <c r="U9" s="18">
        <v>68</v>
      </c>
      <c r="V9" s="19">
        <v>1040</v>
      </c>
    </row>
    <row r="10" spans="1:22" ht="12.75">
      <c r="A10" s="9"/>
      <c r="B10" s="15" t="s">
        <v>11</v>
      </c>
      <c r="C10" s="10">
        <f aca="true" t="shared" si="1" ref="C10:V10">C9*100/C8</f>
        <v>7.131537242472266</v>
      </c>
      <c r="D10" s="10">
        <f t="shared" si="1"/>
        <v>6.362153344208809</v>
      </c>
      <c r="E10" s="10">
        <f t="shared" si="1"/>
        <v>7.718120805369128</v>
      </c>
      <c r="F10" s="10">
        <f t="shared" si="1"/>
        <v>6.666666666666667</v>
      </c>
      <c r="G10" s="10">
        <f t="shared" si="1"/>
        <v>5.62390158172232</v>
      </c>
      <c r="H10" s="10">
        <f t="shared" si="1"/>
        <v>8.0078125</v>
      </c>
      <c r="I10" s="10">
        <f t="shared" si="1"/>
        <v>9.736308316430021</v>
      </c>
      <c r="J10" s="10">
        <f t="shared" si="1"/>
        <v>9.12280701754386</v>
      </c>
      <c r="K10" s="10">
        <f t="shared" si="1"/>
        <v>13.237924865831843</v>
      </c>
      <c r="L10" s="10">
        <f t="shared" si="1"/>
        <v>11.154598825831702</v>
      </c>
      <c r="M10" s="10">
        <f t="shared" si="1"/>
        <v>13.617886178861788</v>
      </c>
      <c r="N10" s="10">
        <f t="shared" si="1"/>
        <v>11.690647482014388</v>
      </c>
      <c r="O10" s="10">
        <f t="shared" si="1"/>
        <v>12.723658051689862</v>
      </c>
      <c r="P10" s="10">
        <f t="shared" si="1"/>
        <v>15.369261477045908</v>
      </c>
      <c r="Q10" s="10">
        <f>Q9*100/Q8</f>
        <v>13.235294117647058</v>
      </c>
      <c r="R10" s="10">
        <f>R9*100/R8</f>
        <v>9.6045197740113</v>
      </c>
      <c r="S10" s="10">
        <f>S9*100/S8</f>
        <v>9.479553903345725</v>
      </c>
      <c r="T10" s="10">
        <f>T9*100/T8</f>
        <v>9.848484848484848</v>
      </c>
      <c r="U10" s="10">
        <f>U9*100/U8</f>
        <v>11.846689895470384</v>
      </c>
      <c r="V10" s="12">
        <f t="shared" si="1"/>
        <v>9.994234095714011</v>
      </c>
    </row>
    <row r="11" spans="1:22" ht="12.75">
      <c r="A11" s="6" t="s">
        <v>19</v>
      </c>
      <c r="B11" s="20" t="s">
        <v>6</v>
      </c>
      <c r="C11" s="21">
        <v>1377</v>
      </c>
      <c r="D11" s="21">
        <v>1122</v>
      </c>
      <c r="E11" s="21">
        <v>1281</v>
      </c>
      <c r="F11" s="21">
        <v>1325</v>
      </c>
      <c r="G11" s="21">
        <v>1303</v>
      </c>
      <c r="H11" s="21">
        <v>1122</v>
      </c>
      <c r="I11" s="21">
        <v>1231</v>
      </c>
      <c r="J11" s="21">
        <v>1342</v>
      </c>
      <c r="K11" s="21">
        <v>1454</v>
      </c>
      <c r="L11" s="21">
        <v>1354</v>
      </c>
      <c r="M11" s="21">
        <v>1411</v>
      </c>
      <c r="N11" s="21">
        <v>1714</v>
      </c>
      <c r="O11" s="21">
        <v>1821</v>
      </c>
      <c r="P11" s="21">
        <v>1507</v>
      </c>
      <c r="Q11" s="21">
        <v>1461</v>
      </c>
      <c r="R11" s="21">
        <v>1286</v>
      </c>
      <c r="S11" s="21">
        <v>1198</v>
      </c>
      <c r="T11" s="21">
        <v>1310</v>
      </c>
      <c r="U11" s="21">
        <v>1432</v>
      </c>
      <c r="V11" s="22">
        <v>26051</v>
      </c>
    </row>
    <row r="12" spans="1:22" ht="12.75">
      <c r="A12" s="6"/>
      <c r="B12" s="17" t="s">
        <v>7</v>
      </c>
      <c r="C12" s="18">
        <v>119</v>
      </c>
      <c r="D12" s="18">
        <v>72</v>
      </c>
      <c r="E12" s="18">
        <v>93</v>
      </c>
      <c r="F12" s="18">
        <v>88</v>
      </c>
      <c r="G12" s="18">
        <v>116</v>
      </c>
      <c r="H12" s="18">
        <v>95</v>
      </c>
      <c r="I12" s="18">
        <v>144</v>
      </c>
      <c r="J12" s="18">
        <v>233</v>
      </c>
      <c r="K12" s="18">
        <v>258</v>
      </c>
      <c r="L12" s="18">
        <v>243</v>
      </c>
      <c r="M12" s="18">
        <v>318</v>
      </c>
      <c r="N12" s="18">
        <v>388</v>
      </c>
      <c r="O12" s="18">
        <v>534</v>
      </c>
      <c r="P12" s="18">
        <v>467</v>
      </c>
      <c r="Q12" s="18">
        <v>361</v>
      </c>
      <c r="R12" s="18">
        <v>350</v>
      </c>
      <c r="S12" s="18">
        <v>268</v>
      </c>
      <c r="T12" s="18">
        <v>282</v>
      </c>
      <c r="U12" s="18">
        <v>272</v>
      </c>
      <c r="V12" s="19">
        <v>4701</v>
      </c>
    </row>
    <row r="13" spans="1:22" ht="12.75">
      <c r="A13" s="9"/>
      <c r="B13" s="15" t="s">
        <v>11</v>
      </c>
      <c r="C13" s="10">
        <f aca="true" t="shared" si="2" ref="C13:V13">C12*100/C11</f>
        <v>8.641975308641975</v>
      </c>
      <c r="D13" s="10">
        <f t="shared" si="2"/>
        <v>6.4171122994652405</v>
      </c>
      <c r="E13" s="10">
        <f t="shared" si="2"/>
        <v>7.259953161592506</v>
      </c>
      <c r="F13" s="10">
        <f t="shared" si="2"/>
        <v>6.6415094339622645</v>
      </c>
      <c r="G13" s="10">
        <f t="shared" si="2"/>
        <v>8.902532617037606</v>
      </c>
      <c r="H13" s="10">
        <f t="shared" si="2"/>
        <v>8.467023172905526</v>
      </c>
      <c r="I13" s="10">
        <f t="shared" si="2"/>
        <v>11.697806661251015</v>
      </c>
      <c r="J13" s="10">
        <f t="shared" si="2"/>
        <v>17.362146050670642</v>
      </c>
      <c r="K13" s="10">
        <f t="shared" si="2"/>
        <v>17.744154057771663</v>
      </c>
      <c r="L13" s="10">
        <f t="shared" si="2"/>
        <v>17.94682422451994</v>
      </c>
      <c r="M13" s="10">
        <f t="shared" si="2"/>
        <v>22.537207654145995</v>
      </c>
      <c r="N13" s="10">
        <f t="shared" si="2"/>
        <v>22.63710618436406</v>
      </c>
      <c r="O13" s="10">
        <f t="shared" si="2"/>
        <v>29.324546952224054</v>
      </c>
      <c r="P13" s="10">
        <f aca="true" t="shared" si="3" ref="P13:U13">P12*100/P11</f>
        <v>30.988719309887195</v>
      </c>
      <c r="Q13" s="10">
        <f t="shared" si="3"/>
        <v>24.709103353867214</v>
      </c>
      <c r="R13" s="10">
        <f t="shared" si="3"/>
        <v>27.216174183514774</v>
      </c>
      <c r="S13" s="10">
        <f t="shared" si="3"/>
        <v>22.370617696160267</v>
      </c>
      <c r="T13" s="10">
        <f t="shared" si="3"/>
        <v>21.52671755725191</v>
      </c>
      <c r="U13" s="10">
        <f t="shared" si="3"/>
        <v>18.99441340782123</v>
      </c>
      <c r="V13" s="12">
        <f t="shared" si="2"/>
        <v>18.04537253848221</v>
      </c>
    </row>
    <row r="14" spans="1:22" ht="12.75">
      <c r="A14" s="6" t="s">
        <v>18</v>
      </c>
      <c r="B14" s="20" t="s">
        <v>6</v>
      </c>
      <c r="C14" s="21">
        <v>573</v>
      </c>
      <c r="D14" s="21">
        <v>538</v>
      </c>
      <c r="E14" s="21">
        <v>527</v>
      </c>
      <c r="F14" s="21">
        <v>558</v>
      </c>
      <c r="G14" s="21">
        <v>480</v>
      </c>
      <c r="H14" s="21">
        <v>481</v>
      </c>
      <c r="I14" s="21">
        <v>454</v>
      </c>
      <c r="J14" s="21">
        <v>460</v>
      </c>
      <c r="K14" s="21">
        <v>518</v>
      </c>
      <c r="L14" s="21">
        <v>489</v>
      </c>
      <c r="M14" s="21">
        <v>447</v>
      </c>
      <c r="N14" s="21">
        <v>466</v>
      </c>
      <c r="O14" s="21">
        <v>482</v>
      </c>
      <c r="P14" s="21">
        <v>461</v>
      </c>
      <c r="Q14" s="21">
        <v>505</v>
      </c>
      <c r="R14" s="21">
        <v>499</v>
      </c>
      <c r="S14" s="21">
        <v>500</v>
      </c>
      <c r="T14" s="21">
        <v>506</v>
      </c>
      <c r="U14" s="21">
        <v>492</v>
      </c>
      <c r="V14" s="22">
        <v>9436</v>
      </c>
    </row>
    <row r="15" spans="1:22" ht="12.75">
      <c r="A15" s="6"/>
      <c r="B15" s="17" t="s">
        <v>7</v>
      </c>
      <c r="C15" s="18">
        <v>10</v>
      </c>
      <c r="D15" s="18">
        <v>11</v>
      </c>
      <c r="E15" s="18">
        <v>15</v>
      </c>
      <c r="F15" s="18">
        <v>11</v>
      </c>
      <c r="G15" s="18">
        <v>7</v>
      </c>
      <c r="H15" s="18">
        <v>11</v>
      </c>
      <c r="I15" s="18">
        <v>11</v>
      </c>
      <c r="J15" s="18">
        <v>21</v>
      </c>
      <c r="K15" s="18">
        <v>16</v>
      </c>
      <c r="L15" s="18">
        <v>21</v>
      </c>
      <c r="M15" s="18">
        <v>16</v>
      </c>
      <c r="N15" s="18">
        <v>19</v>
      </c>
      <c r="O15" s="18">
        <v>21</v>
      </c>
      <c r="P15" s="18">
        <v>9</v>
      </c>
      <c r="Q15" s="18">
        <v>13</v>
      </c>
      <c r="R15" s="18">
        <v>24</v>
      </c>
      <c r="S15" s="18">
        <v>14</v>
      </c>
      <c r="T15" s="18">
        <v>23</v>
      </c>
      <c r="U15" s="18">
        <v>18</v>
      </c>
      <c r="V15" s="19">
        <v>291</v>
      </c>
    </row>
    <row r="16" spans="1:22" ht="12.75">
      <c r="A16" s="9"/>
      <c r="B16" s="15" t="s">
        <v>11</v>
      </c>
      <c r="C16" s="10">
        <f aca="true" t="shared" si="4" ref="C16:V16">C15*100/C14</f>
        <v>1.7452006980802792</v>
      </c>
      <c r="D16" s="10">
        <f t="shared" si="4"/>
        <v>2.0446096654275094</v>
      </c>
      <c r="E16" s="10">
        <f t="shared" si="4"/>
        <v>2.846299810246679</v>
      </c>
      <c r="F16" s="10">
        <f t="shared" si="4"/>
        <v>1.971326164874552</v>
      </c>
      <c r="G16" s="10">
        <f t="shared" si="4"/>
        <v>1.4583333333333333</v>
      </c>
      <c r="H16" s="10">
        <f t="shared" si="4"/>
        <v>2.286902286902287</v>
      </c>
      <c r="I16" s="10">
        <f t="shared" si="4"/>
        <v>2.4229074889867843</v>
      </c>
      <c r="J16" s="10">
        <f t="shared" si="4"/>
        <v>4.565217391304348</v>
      </c>
      <c r="K16" s="10">
        <f t="shared" si="4"/>
        <v>3.088803088803089</v>
      </c>
      <c r="L16" s="10">
        <f t="shared" si="4"/>
        <v>4.294478527607362</v>
      </c>
      <c r="M16" s="10">
        <f t="shared" si="4"/>
        <v>3.5794183445190155</v>
      </c>
      <c r="N16" s="10">
        <f t="shared" si="4"/>
        <v>4.07725321888412</v>
      </c>
      <c r="O16" s="10">
        <f t="shared" si="4"/>
        <v>4.356846473029045</v>
      </c>
      <c r="P16" s="10">
        <f t="shared" si="4"/>
        <v>1.9522776572668112</v>
      </c>
      <c r="Q16" s="10">
        <f>Q15*100/Q14</f>
        <v>2.5742574257425743</v>
      </c>
      <c r="R16" s="10">
        <f>R15*100/R14</f>
        <v>4.809619238476954</v>
      </c>
      <c r="S16" s="10">
        <f>S15*100/S14</f>
        <v>2.8</v>
      </c>
      <c r="T16" s="10">
        <f>T15*100/T14</f>
        <v>4.545454545454546</v>
      </c>
      <c r="U16" s="10">
        <f>U15*100/U14</f>
        <v>3.658536585365854</v>
      </c>
      <c r="V16" s="12">
        <f t="shared" si="4"/>
        <v>3.0839338702840187</v>
      </c>
    </row>
    <row r="17" spans="1:22" ht="12.75">
      <c r="A17" s="6" t="s">
        <v>20</v>
      </c>
      <c r="B17" s="20" t="s">
        <v>6</v>
      </c>
      <c r="C17" s="21">
        <v>1574</v>
      </c>
      <c r="D17" s="21">
        <v>1397</v>
      </c>
      <c r="E17" s="21">
        <v>1399</v>
      </c>
      <c r="F17" s="21">
        <v>1546</v>
      </c>
      <c r="G17" s="21">
        <v>1306</v>
      </c>
      <c r="H17" s="21">
        <v>1333</v>
      </c>
      <c r="I17" s="21">
        <v>1343</v>
      </c>
      <c r="J17" s="21">
        <v>1400</v>
      </c>
      <c r="K17" s="21">
        <v>1471</v>
      </c>
      <c r="L17" s="21">
        <v>1379</v>
      </c>
      <c r="M17" s="21">
        <v>1494</v>
      </c>
      <c r="N17" s="21">
        <v>1653</v>
      </c>
      <c r="O17" s="21">
        <v>1663</v>
      </c>
      <c r="P17" s="21">
        <v>1474</v>
      </c>
      <c r="Q17" s="21">
        <v>1688</v>
      </c>
      <c r="R17" s="21">
        <v>1411</v>
      </c>
      <c r="S17" s="21">
        <v>1359</v>
      </c>
      <c r="T17" s="21">
        <v>1461</v>
      </c>
      <c r="U17" s="21">
        <v>1547</v>
      </c>
      <c r="V17" s="22">
        <v>27898</v>
      </c>
    </row>
    <row r="18" spans="1:22" ht="12.75">
      <c r="A18" s="6"/>
      <c r="B18" s="17" t="s">
        <v>7</v>
      </c>
      <c r="C18" s="18">
        <v>96</v>
      </c>
      <c r="D18" s="18">
        <v>99</v>
      </c>
      <c r="E18" s="18">
        <v>76</v>
      </c>
      <c r="F18" s="18">
        <v>70</v>
      </c>
      <c r="G18" s="18">
        <v>69</v>
      </c>
      <c r="H18" s="18">
        <v>54</v>
      </c>
      <c r="I18" s="18">
        <v>81</v>
      </c>
      <c r="J18" s="18">
        <v>103</v>
      </c>
      <c r="K18" s="18">
        <v>116</v>
      </c>
      <c r="L18" s="18">
        <v>140</v>
      </c>
      <c r="M18" s="18">
        <v>153</v>
      </c>
      <c r="N18" s="18">
        <v>230</v>
      </c>
      <c r="O18" s="18">
        <v>260</v>
      </c>
      <c r="P18" s="18">
        <v>246</v>
      </c>
      <c r="Q18" s="18">
        <v>280</v>
      </c>
      <c r="R18" s="18">
        <v>221</v>
      </c>
      <c r="S18" s="18">
        <v>159</v>
      </c>
      <c r="T18" s="18">
        <v>168</v>
      </c>
      <c r="U18" s="18">
        <v>146</v>
      </c>
      <c r="V18" s="19">
        <v>2767</v>
      </c>
    </row>
    <row r="19" spans="1:22" ht="12.75">
      <c r="A19" s="9"/>
      <c r="B19" s="15" t="s">
        <v>11</v>
      </c>
      <c r="C19" s="10">
        <f aca="true" t="shared" si="5" ref="C19:V19">C18*100/C17</f>
        <v>6.099110546378653</v>
      </c>
      <c r="D19" s="10">
        <f t="shared" si="5"/>
        <v>7.086614173228346</v>
      </c>
      <c r="E19" s="10">
        <f t="shared" si="5"/>
        <v>5.432451751250894</v>
      </c>
      <c r="F19" s="10">
        <f t="shared" si="5"/>
        <v>4.527813712807244</v>
      </c>
      <c r="G19" s="10">
        <f t="shared" si="5"/>
        <v>5.283307810107198</v>
      </c>
      <c r="H19" s="10">
        <f t="shared" si="5"/>
        <v>4.051012753188297</v>
      </c>
      <c r="I19" s="10">
        <f t="shared" si="5"/>
        <v>6.031273268801192</v>
      </c>
      <c r="J19" s="10">
        <f t="shared" si="5"/>
        <v>7.357142857142857</v>
      </c>
      <c r="K19" s="10">
        <f t="shared" si="5"/>
        <v>7.8857919782460915</v>
      </c>
      <c r="L19" s="10">
        <f t="shared" si="5"/>
        <v>10.152284263959391</v>
      </c>
      <c r="M19" s="10">
        <f t="shared" si="5"/>
        <v>10.240963855421686</v>
      </c>
      <c r="N19" s="10">
        <f t="shared" si="5"/>
        <v>13.914095583787054</v>
      </c>
      <c r="O19" s="10">
        <f t="shared" si="5"/>
        <v>15.634395670475046</v>
      </c>
      <c r="P19" s="10">
        <f t="shared" si="5"/>
        <v>16.689280868385346</v>
      </c>
      <c r="Q19" s="10">
        <f>Q18*100/Q17</f>
        <v>16.587677725118482</v>
      </c>
      <c r="R19" s="10">
        <f>R18*100/R17</f>
        <v>15.662650602409638</v>
      </c>
      <c r="S19" s="10">
        <f>S18*100/S17</f>
        <v>11.699779249448124</v>
      </c>
      <c r="T19" s="10">
        <f>T18*100/T17</f>
        <v>11.498973305954825</v>
      </c>
      <c r="U19" s="10">
        <f>U18*100/U17</f>
        <v>9.437621202327085</v>
      </c>
      <c r="V19" s="12">
        <f t="shared" si="5"/>
        <v>9.918273711377159</v>
      </c>
    </row>
    <row r="20" spans="1:22" ht="12.75">
      <c r="A20" s="29" t="s">
        <v>22</v>
      </c>
      <c r="B20" s="20" t="s">
        <v>6</v>
      </c>
      <c r="C20" s="21">
        <v>57</v>
      </c>
      <c r="D20" s="21">
        <v>45</v>
      </c>
      <c r="E20" s="21">
        <v>28</v>
      </c>
      <c r="F20" s="21">
        <v>40</v>
      </c>
      <c r="G20" s="21">
        <v>42</v>
      </c>
      <c r="H20" s="21">
        <v>45</v>
      </c>
      <c r="I20" s="21">
        <v>39</v>
      </c>
      <c r="J20" s="21">
        <v>32</v>
      </c>
      <c r="K20" s="21">
        <v>55</v>
      </c>
      <c r="L20" s="21">
        <v>48</v>
      </c>
      <c r="M20" s="21">
        <v>58</v>
      </c>
      <c r="N20" s="21">
        <v>56</v>
      </c>
      <c r="O20" s="21">
        <v>66</v>
      </c>
      <c r="P20" s="21">
        <v>65</v>
      </c>
      <c r="Q20" s="21">
        <v>65</v>
      </c>
      <c r="R20" s="21">
        <v>46</v>
      </c>
      <c r="S20" s="21">
        <v>34</v>
      </c>
      <c r="T20" s="21">
        <v>43</v>
      </c>
      <c r="U20" s="21">
        <v>50</v>
      </c>
      <c r="V20" s="22">
        <v>914</v>
      </c>
    </row>
    <row r="21" spans="1:22" ht="12.75">
      <c r="A21" s="6"/>
      <c r="B21" s="17" t="s">
        <v>7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1</v>
      </c>
      <c r="I21" s="18">
        <v>0</v>
      </c>
      <c r="J21" s="18">
        <v>0</v>
      </c>
      <c r="K21" s="18">
        <v>2</v>
      </c>
      <c r="L21" s="18">
        <v>1</v>
      </c>
      <c r="M21" s="18">
        <v>0</v>
      </c>
      <c r="N21" s="18">
        <v>0</v>
      </c>
      <c r="O21" s="18">
        <v>4</v>
      </c>
      <c r="P21" s="18">
        <v>1</v>
      </c>
      <c r="Q21" s="18">
        <v>4</v>
      </c>
      <c r="R21" s="18">
        <v>0</v>
      </c>
      <c r="S21" s="18">
        <v>1</v>
      </c>
      <c r="T21" s="18">
        <v>0</v>
      </c>
      <c r="U21" s="18">
        <v>1</v>
      </c>
      <c r="V21" s="19">
        <v>15</v>
      </c>
    </row>
    <row r="22" spans="1:22" ht="12.75">
      <c r="A22" s="9"/>
      <c r="B22" s="15" t="s">
        <v>11</v>
      </c>
      <c r="C22" s="10">
        <f aca="true" t="shared" si="6" ref="C22:V22">C21*100/C20</f>
        <v>0</v>
      </c>
      <c r="D22" s="10">
        <f t="shared" si="6"/>
        <v>0</v>
      </c>
      <c r="E22" s="10">
        <f t="shared" si="6"/>
        <v>0</v>
      </c>
      <c r="F22" s="10">
        <f t="shared" si="6"/>
        <v>0</v>
      </c>
      <c r="G22" s="10">
        <f t="shared" si="6"/>
        <v>0</v>
      </c>
      <c r="H22" s="10">
        <f t="shared" si="6"/>
        <v>2.2222222222222223</v>
      </c>
      <c r="I22" s="10">
        <f t="shared" si="6"/>
        <v>0</v>
      </c>
      <c r="J22" s="10">
        <f t="shared" si="6"/>
        <v>0</v>
      </c>
      <c r="K22" s="10">
        <f t="shared" si="6"/>
        <v>3.6363636363636362</v>
      </c>
      <c r="L22" s="10">
        <f t="shared" si="6"/>
        <v>2.0833333333333335</v>
      </c>
      <c r="M22" s="10">
        <f t="shared" si="6"/>
        <v>0</v>
      </c>
      <c r="N22" s="10">
        <f t="shared" si="6"/>
        <v>0</v>
      </c>
      <c r="O22" s="10">
        <f t="shared" si="6"/>
        <v>6.0606060606060606</v>
      </c>
      <c r="P22" s="10">
        <f t="shared" si="6"/>
        <v>1.5384615384615385</v>
      </c>
      <c r="Q22" s="10">
        <f>Q21*100/Q20</f>
        <v>6.153846153846154</v>
      </c>
      <c r="R22" s="10">
        <f>R21*100/R20</f>
        <v>0</v>
      </c>
      <c r="S22" s="10">
        <f>S21*100/S20</f>
        <v>2.9411764705882355</v>
      </c>
      <c r="T22" s="10">
        <f>T21*100/T20</f>
        <v>0</v>
      </c>
      <c r="U22" s="10">
        <f>U21*100/U20</f>
        <v>2</v>
      </c>
      <c r="V22" s="12">
        <f t="shared" si="6"/>
        <v>1.6411378555798688</v>
      </c>
    </row>
    <row r="23" spans="1:22" ht="12.75">
      <c r="A23" s="6" t="s">
        <v>23</v>
      </c>
      <c r="B23" s="20" t="s">
        <v>6</v>
      </c>
      <c r="C23" s="30">
        <v>840</v>
      </c>
      <c r="D23" s="30">
        <v>842</v>
      </c>
      <c r="E23" s="30">
        <v>827</v>
      </c>
      <c r="F23" s="30">
        <v>828</v>
      </c>
      <c r="G23" s="30">
        <v>739</v>
      </c>
      <c r="H23" s="30">
        <v>608</v>
      </c>
      <c r="I23" s="30">
        <v>782</v>
      </c>
      <c r="J23" s="30">
        <v>843</v>
      </c>
      <c r="K23" s="30">
        <v>882</v>
      </c>
      <c r="L23" s="30">
        <v>749</v>
      </c>
      <c r="M23" s="30">
        <v>738</v>
      </c>
      <c r="N23" s="30">
        <v>910</v>
      </c>
      <c r="O23" s="30">
        <v>793</v>
      </c>
      <c r="P23" s="30">
        <v>768</v>
      </c>
      <c r="Q23" s="30">
        <v>802</v>
      </c>
      <c r="R23" s="30">
        <v>712</v>
      </c>
      <c r="S23" s="30">
        <v>765</v>
      </c>
      <c r="T23" s="30">
        <v>799</v>
      </c>
      <c r="U23" s="30">
        <v>796</v>
      </c>
      <c r="V23" s="31">
        <v>15023</v>
      </c>
    </row>
    <row r="24" spans="1:22" ht="12.75">
      <c r="A24" s="6"/>
      <c r="B24" s="17" t="s">
        <v>7</v>
      </c>
      <c r="C24" s="18">
        <v>41</v>
      </c>
      <c r="D24" s="18">
        <v>34</v>
      </c>
      <c r="E24" s="18">
        <v>41</v>
      </c>
      <c r="F24" s="18">
        <v>31</v>
      </c>
      <c r="G24" s="18">
        <v>34</v>
      </c>
      <c r="H24" s="18">
        <v>29</v>
      </c>
      <c r="I24" s="18">
        <v>68</v>
      </c>
      <c r="J24" s="18">
        <v>85</v>
      </c>
      <c r="K24" s="18">
        <v>85</v>
      </c>
      <c r="L24" s="18">
        <v>86</v>
      </c>
      <c r="M24" s="18">
        <v>88</v>
      </c>
      <c r="N24" s="18">
        <v>88</v>
      </c>
      <c r="O24" s="18">
        <v>107</v>
      </c>
      <c r="P24" s="18">
        <v>65</v>
      </c>
      <c r="Q24" s="18">
        <v>105</v>
      </c>
      <c r="R24" s="18">
        <v>68</v>
      </c>
      <c r="S24" s="18">
        <v>58</v>
      </c>
      <c r="T24" s="18">
        <v>81</v>
      </c>
      <c r="U24" s="18">
        <v>98</v>
      </c>
      <c r="V24" s="19">
        <v>1292</v>
      </c>
    </row>
    <row r="25" spans="1:22" ht="13.5" thickBot="1">
      <c r="A25" s="6"/>
      <c r="B25" s="32" t="s">
        <v>11</v>
      </c>
      <c r="C25" s="33">
        <f>C24*100/C23</f>
        <v>4.880952380952381</v>
      </c>
      <c r="D25" s="33">
        <f aca="true" t="shared" si="7" ref="D25:P25">D24*100/D23</f>
        <v>4.038004750593824</v>
      </c>
      <c r="E25" s="33">
        <f t="shared" si="7"/>
        <v>4.957678355501813</v>
      </c>
      <c r="F25" s="33">
        <f t="shared" si="7"/>
        <v>3.743961352657005</v>
      </c>
      <c r="G25" s="33">
        <f t="shared" si="7"/>
        <v>4.600811907983762</v>
      </c>
      <c r="H25" s="33">
        <f t="shared" si="7"/>
        <v>4.769736842105263</v>
      </c>
      <c r="I25" s="33">
        <f t="shared" si="7"/>
        <v>8.695652173913043</v>
      </c>
      <c r="J25" s="33">
        <f t="shared" si="7"/>
        <v>10.083036773428233</v>
      </c>
      <c r="K25" s="33">
        <f t="shared" si="7"/>
        <v>9.63718820861678</v>
      </c>
      <c r="L25" s="33">
        <f t="shared" si="7"/>
        <v>11.481975967957275</v>
      </c>
      <c r="M25" s="33">
        <f t="shared" si="7"/>
        <v>11.924119241192411</v>
      </c>
      <c r="N25" s="33">
        <f t="shared" si="7"/>
        <v>9.67032967032967</v>
      </c>
      <c r="O25" s="33">
        <f t="shared" si="7"/>
        <v>13.493064312736443</v>
      </c>
      <c r="P25" s="33">
        <f t="shared" si="7"/>
        <v>8.463541666666666</v>
      </c>
      <c r="Q25" s="33">
        <f aca="true" t="shared" si="8" ref="Q25:V25">Q24*100/Q23</f>
        <v>13.092269326683292</v>
      </c>
      <c r="R25" s="33">
        <f t="shared" si="8"/>
        <v>9.55056179775281</v>
      </c>
      <c r="S25" s="33">
        <f t="shared" si="8"/>
        <v>7.5816993464052285</v>
      </c>
      <c r="T25" s="33">
        <f t="shared" si="8"/>
        <v>10.137672090112641</v>
      </c>
      <c r="U25" s="33">
        <f t="shared" si="8"/>
        <v>12.311557788944723</v>
      </c>
      <c r="V25" s="34">
        <f t="shared" si="8"/>
        <v>8.60014644212208</v>
      </c>
    </row>
    <row r="26" spans="1:22" ht="12.75">
      <c r="A26" s="4" t="s">
        <v>6</v>
      </c>
      <c r="B26" s="14" t="s">
        <v>6</v>
      </c>
      <c r="C26" s="5">
        <f>C5+C8+C11+C14+C17+C20+C23</f>
        <v>5616</v>
      </c>
      <c r="D26" s="5">
        <f aca="true" t="shared" si="9" ref="D26:P26">D5+D8+D11+D14+D17+D20+D23</f>
        <v>5132</v>
      </c>
      <c r="E26" s="5">
        <f t="shared" si="9"/>
        <v>5249</v>
      </c>
      <c r="F26" s="5">
        <f t="shared" si="9"/>
        <v>5468</v>
      </c>
      <c r="G26" s="5">
        <f t="shared" si="9"/>
        <v>4959</v>
      </c>
      <c r="H26" s="5">
        <f t="shared" si="9"/>
        <v>4599</v>
      </c>
      <c r="I26" s="5">
        <f t="shared" si="9"/>
        <v>4899</v>
      </c>
      <c r="J26" s="5">
        <f t="shared" si="9"/>
        <v>5131</v>
      </c>
      <c r="K26" s="5">
        <f t="shared" si="9"/>
        <v>5470</v>
      </c>
      <c r="L26" s="5">
        <f t="shared" si="9"/>
        <v>4971</v>
      </c>
      <c r="M26" s="5">
        <f t="shared" si="9"/>
        <v>5160</v>
      </c>
      <c r="N26" s="5">
        <f t="shared" si="9"/>
        <v>5893</v>
      </c>
      <c r="O26" s="5">
        <f t="shared" si="9"/>
        <v>5880</v>
      </c>
      <c r="P26" s="5">
        <f t="shared" si="9"/>
        <v>5256</v>
      </c>
      <c r="Q26" s="5">
        <f aca="true" t="shared" si="10" ref="Q26:S27">Q5+Q8+Q11+Q14+Q17+Q20+Q23</f>
        <v>5586</v>
      </c>
      <c r="R26" s="5">
        <f t="shared" si="10"/>
        <v>4984</v>
      </c>
      <c r="S26" s="5">
        <f t="shared" si="10"/>
        <v>4861</v>
      </c>
      <c r="T26" s="5">
        <f aca="true" t="shared" si="11" ref="T26:V27">T5+T8+T11+T14+T17+T20+T23</f>
        <v>5130</v>
      </c>
      <c r="U26" s="5">
        <f t="shared" si="11"/>
        <v>5401</v>
      </c>
      <c r="V26" s="11">
        <f t="shared" si="11"/>
        <v>99645</v>
      </c>
    </row>
    <row r="27" spans="1:22" ht="12.75">
      <c r="A27" s="6"/>
      <c r="B27" s="17" t="s">
        <v>7</v>
      </c>
      <c r="C27" s="18">
        <f aca="true" t="shared" si="12" ref="C27:P27">C6+C9+C12+C15+C18+C21+C24</f>
        <v>317</v>
      </c>
      <c r="D27" s="18">
        <f t="shared" si="12"/>
        <v>259</v>
      </c>
      <c r="E27" s="18">
        <f t="shared" si="12"/>
        <v>273</v>
      </c>
      <c r="F27" s="18">
        <f t="shared" si="12"/>
        <v>245</v>
      </c>
      <c r="G27" s="18">
        <f t="shared" si="12"/>
        <v>264</v>
      </c>
      <c r="H27" s="18">
        <f t="shared" si="12"/>
        <v>239</v>
      </c>
      <c r="I27" s="18">
        <f t="shared" si="12"/>
        <v>357</v>
      </c>
      <c r="J27" s="18">
        <f t="shared" si="12"/>
        <v>499</v>
      </c>
      <c r="K27" s="18">
        <f t="shared" si="12"/>
        <v>557</v>
      </c>
      <c r="L27" s="18">
        <f t="shared" si="12"/>
        <v>555</v>
      </c>
      <c r="M27" s="18">
        <f t="shared" si="12"/>
        <v>648</v>
      </c>
      <c r="N27" s="18">
        <f t="shared" si="12"/>
        <v>799</v>
      </c>
      <c r="O27" s="18">
        <f t="shared" si="12"/>
        <v>999</v>
      </c>
      <c r="P27" s="18">
        <f t="shared" si="12"/>
        <v>870</v>
      </c>
      <c r="Q27" s="18">
        <f t="shared" si="10"/>
        <v>841</v>
      </c>
      <c r="R27" s="18">
        <f t="shared" si="10"/>
        <v>725</v>
      </c>
      <c r="S27" s="18">
        <f t="shared" si="10"/>
        <v>562</v>
      </c>
      <c r="T27" s="18">
        <f t="shared" si="11"/>
        <v>613</v>
      </c>
      <c r="U27" s="18">
        <f t="shared" si="11"/>
        <v>608</v>
      </c>
      <c r="V27" s="19">
        <f t="shared" si="11"/>
        <v>10230</v>
      </c>
    </row>
    <row r="28" spans="1:22" ht="13.5" thickBot="1">
      <c r="A28" s="7"/>
      <c r="B28" s="16" t="s">
        <v>11</v>
      </c>
      <c r="C28" s="8">
        <f>C27*100/C26</f>
        <v>5.644586894586895</v>
      </c>
      <c r="D28" s="8">
        <f aca="true" t="shared" si="13" ref="D28:V28">D27*100/D26</f>
        <v>5.046765393608729</v>
      </c>
      <c r="E28" s="8">
        <f t="shared" si="13"/>
        <v>5.20099066488855</v>
      </c>
      <c r="F28" s="8">
        <f t="shared" si="13"/>
        <v>4.480614484272129</v>
      </c>
      <c r="G28" s="8">
        <f t="shared" si="13"/>
        <v>5.323653962492438</v>
      </c>
      <c r="H28" s="8">
        <f t="shared" si="13"/>
        <v>5.196781909110676</v>
      </c>
      <c r="I28" s="8">
        <f t="shared" si="13"/>
        <v>7.287201469687691</v>
      </c>
      <c r="J28" s="8">
        <f t="shared" si="13"/>
        <v>9.72519976612746</v>
      </c>
      <c r="K28" s="8">
        <f t="shared" si="13"/>
        <v>10.182815356489945</v>
      </c>
      <c r="L28" s="8">
        <f t="shared" si="13"/>
        <v>11.164755582377792</v>
      </c>
      <c r="M28" s="8">
        <f t="shared" si="13"/>
        <v>12.55813953488372</v>
      </c>
      <c r="N28" s="8">
        <f t="shared" si="13"/>
        <v>13.558459188868149</v>
      </c>
      <c r="O28" s="8">
        <f t="shared" si="13"/>
        <v>16.989795918367346</v>
      </c>
      <c r="P28" s="8">
        <f t="shared" si="13"/>
        <v>16.552511415525114</v>
      </c>
      <c r="Q28" s="8">
        <f>Q27*100/Q26</f>
        <v>15.055495882563552</v>
      </c>
      <c r="R28" s="8">
        <f>R27*100/R26</f>
        <v>14.546548956661317</v>
      </c>
      <c r="S28" s="8">
        <f>S27*100/S26</f>
        <v>11.56140711787698</v>
      </c>
      <c r="T28" s="8">
        <f>T27*100/T26</f>
        <v>11.949317738791423</v>
      </c>
      <c r="U28" s="8">
        <f>U27*100/U26</f>
        <v>11.257174597296796</v>
      </c>
      <c r="V28" s="13">
        <f t="shared" si="13"/>
        <v>10.26644588288424</v>
      </c>
    </row>
    <row r="29" ht="12.75">
      <c r="A29" s="1" t="s">
        <v>27</v>
      </c>
    </row>
    <row r="30" ht="12.75">
      <c r="A30" s="1" t="s">
        <v>30</v>
      </c>
    </row>
    <row r="31" ht="12.75">
      <c r="A31" s="2" t="s">
        <v>33</v>
      </c>
    </row>
    <row r="32" ht="12.75">
      <c r="A32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9"/>
  <sheetViews>
    <sheetView zoomScale="80" zoomScaleNormal="80" workbookViewId="0" topLeftCell="A3">
      <selection activeCell="A29" sqref="A29"/>
    </sheetView>
  </sheetViews>
  <sheetFormatPr defaultColWidth="11.421875" defaultRowHeight="12.75"/>
  <cols>
    <col min="1" max="1" width="11.421875" style="2" customWidth="1"/>
    <col min="2" max="2" width="14.140625" style="2" customWidth="1"/>
    <col min="3" max="21" width="6.7109375" style="3" customWidth="1"/>
    <col min="22" max="22" width="7.7109375" style="3" customWidth="1"/>
    <col min="23" max="16384" width="11.421875" style="2" customWidth="1"/>
  </cols>
  <sheetData>
    <row r="1" ht="12.75">
      <c r="A1" s="1" t="s">
        <v>31</v>
      </c>
    </row>
    <row r="2" ht="13.5" thickBot="1">
      <c r="A2" s="1" t="s">
        <v>26</v>
      </c>
    </row>
    <row r="3" spans="1:22" ht="12.75">
      <c r="A3" s="43" t="s">
        <v>10</v>
      </c>
      <c r="B3" s="44"/>
      <c r="C3" s="49" t="s">
        <v>8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47" t="s">
        <v>6</v>
      </c>
    </row>
    <row r="4" spans="1:22" ht="13.5" thickBot="1">
      <c r="A4" s="45"/>
      <c r="B4" s="46"/>
      <c r="C4" s="26">
        <v>14</v>
      </c>
      <c r="D4" s="26">
        <v>15</v>
      </c>
      <c r="E4" s="26">
        <v>16</v>
      </c>
      <c r="F4" s="26">
        <v>17</v>
      </c>
      <c r="G4" s="26">
        <v>18</v>
      </c>
      <c r="H4" s="26">
        <v>19</v>
      </c>
      <c r="I4" s="26">
        <v>20</v>
      </c>
      <c r="J4" s="26">
        <v>21</v>
      </c>
      <c r="K4" s="26">
        <v>22</v>
      </c>
      <c r="L4" s="26">
        <v>23</v>
      </c>
      <c r="M4" s="26">
        <v>24</v>
      </c>
      <c r="N4" s="26">
        <v>25</v>
      </c>
      <c r="O4" s="26">
        <v>26</v>
      </c>
      <c r="P4" s="26">
        <v>27</v>
      </c>
      <c r="Q4" s="26">
        <v>28</v>
      </c>
      <c r="R4" s="26">
        <v>29</v>
      </c>
      <c r="S4" s="26">
        <v>30</v>
      </c>
      <c r="T4" s="26">
        <v>31</v>
      </c>
      <c r="U4" s="26">
        <v>32</v>
      </c>
      <c r="V4" s="48"/>
    </row>
    <row r="5" spans="1:22" ht="12.75">
      <c r="A5" s="4" t="s">
        <v>21</v>
      </c>
      <c r="B5" s="14" t="s">
        <v>6</v>
      </c>
      <c r="C5" s="5">
        <v>139</v>
      </c>
      <c r="D5" s="5">
        <v>144</v>
      </c>
      <c r="E5" s="5">
        <v>131</v>
      </c>
      <c r="F5" s="5">
        <v>154</v>
      </c>
      <c r="G5" s="5">
        <v>125</v>
      </c>
      <c r="H5" s="5">
        <v>157</v>
      </c>
      <c r="I5" s="5">
        <v>166</v>
      </c>
      <c r="J5" s="5">
        <v>141</v>
      </c>
      <c r="K5" s="5">
        <v>154</v>
      </c>
      <c r="L5" s="5">
        <v>131</v>
      </c>
      <c r="M5" s="5">
        <v>143</v>
      </c>
      <c r="N5" s="5">
        <v>140</v>
      </c>
      <c r="O5" s="5">
        <v>146</v>
      </c>
      <c r="P5" s="5">
        <v>150</v>
      </c>
      <c r="Q5" s="5">
        <v>141</v>
      </c>
      <c r="R5" s="5">
        <v>146</v>
      </c>
      <c r="S5" s="5">
        <v>152</v>
      </c>
      <c r="T5" s="5">
        <v>144</v>
      </c>
      <c r="U5" s="5">
        <v>145</v>
      </c>
      <c r="V5" s="11">
        <v>2749</v>
      </c>
    </row>
    <row r="6" spans="1:22" ht="12.75">
      <c r="A6" s="6"/>
      <c r="B6" s="17" t="s">
        <v>7</v>
      </c>
      <c r="C6" s="18">
        <v>1</v>
      </c>
      <c r="D6" s="18">
        <v>4</v>
      </c>
      <c r="E6" s="18">
        <v>1</v>
      </c>
      <c r="F6" s="18">
        <v>1</v>
      </c>
      <c r="G6" s="18"/>
      <c r="H6" s="18">
        <v>1</v>
      </c>
      <c r="I6" s="18">
        <v>2</v>
      </c>
      <c r="J6" s="18">
        <v>1</v>
      </c>
      <c r="K6" s="18"/>
      <c r="L6" s="18"/>
      <c r="M6" s="18"/>
      <c r="N6" s="18">
        <v>1</v>
      </c>
      <c r="O6" s="18">
        <v>1</v>
      </c>
      <c r="P6" s="18">
        <v>1</v>
      </c>
      <c r="Q6" s="18">
        <v>3</v>
      </c>
      <c r="R6" s="18"/>
      <c r="S6" s="18">
        <v>1</v>
      </c>
      <c r="T6" s="18">
        <v>1</v>
      </c>
      <c r="U6" s="18">
        <v>6</v>
      </c>
      <c r="V6" s="19">
        <v>25</v>
      </c>
    </row>
    <row r="7" spans="1:22" ht="12.75">
      <c r="A7" s="9"/>
      <c r="B7" s="15" t="s">
        <v>11</v>
      </c>
      <c r="C7" s="10">
        <f>C6*100/C5</f>
        <v>0.7194244604316546</v>
      </c>
      <c r="D7" s="10">
        <f aca="true" t="shared" si="0" ref="D7:V7">D6*100/D5</f>
        <v>2.7777777777777777</v>
      </c>
      <c r="E7" s="10">
        <f t="shared" si="0"/>
        <v>0.7633587786259542</v>
      </c>
      <c r="F7" s="10">
        <f t="shared" si="0"/>
        <v>0.6493506493506493</v>
      </c>
      <c r="G7" s="10">
        <f t="shared" si="0"/>
        <v>0</v>
      </c>
      <c r="H7" s="10">
        <f t="shared" si="0"/>
        <v>0.6369426751592356</v>
      </c>
      <c r="I7" s="10">
        <f t="shared" si="0"/>
        <v>1.2048192771084338</v>
      </c>
      <c r="J7" s="10">
        <f t="shared" si="0"/>
        <v>0.7092198581560284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0.7142857142857143</v>
      </c>
      <c r="O7" s="10">
        <f t="shared" si="0"/>
        <v>0.684931506849315</v>
      </c>
      <c r="P7" s="10">
        <f t="shared" si="0"/>
        <v>0.6666666666666666</v>
      </c>
      <c r="Q7" s="10">
        <f>Q6*100/Q5</f>
        <v>2.127659574468085</v>
      </c>
      <c r="R7" s="10">
        <f>R6*100/R5</f>
        <v>0</v>
      </c>
      <c r="S7" s="10">
        <f>S6*100/S5</f>
        <v>0.6578947368421053</v>
      </c>
      <c r="T7" s="10">
        <f>T6*100/T5</f>
        <v>0.6944444444444444</v>
      </c>
      <c r="U7" s="10">
        <f>U6*100/U5</f>
        <v>4.137931034482759</v>
      </c>
      <c r="V7" s="12">
        <f t="shared" si="0"/>
        <v>0.9094216078574027</v>
      </c>
    </row>
    <row r="8" spans="1:22" ht="12.75">
      <c r="A8" s="6" t="s">
        <v>17</v>
      </c>
      <c r="B8" s="20" t="s">
        <v>6</v>
      </c>
      <c r="C8" s="21">
        <v>108</v>
      </c>
      <c r="D8" s="21">
        <v>113</v>
      </c>
      <c r="E8" s="21">
        <v>109</v>
      </c>
      <c r="F8" s="21">
        <v>114</v>
      </c>
      <c r="G8" s="21">
        <v>99</v>
      </c>
      <c r="H8" s="21">
        <v>94</v>
      </c>
      <c r="I8" s="21">
        <v>115</v>
      </c>
      <c r="J8" s="21">
        <v>111</v>
      </c>
      <c r="K8" s="21">
        <v>114</v>
      </c>
      <c r="L8" s="21">
        <v>109</v>
      </c>
      <c r="M8" s="21">
        <v>97</v>
      </c>
      <c r="N8" s="21">
        <v>100</v>
      </c>
      <c r="O8" s="21">
        <v>90</v>
      </c>
      <c r="P8" s="21">
        <v>88</v>
      </c>
      <c r="Q8" s="21">
        <v>92</v>
      </c>
      <c r="R8" s="21">
        <v>107</v>
      </c>
      <c r="S8" s="21">
        <v>106</v>
      </c>
      <c r="T8" s="21">
        <v>112</v>
      </c>
      <c r="U8" s="21">
        <v>95</v>
      </c>
      <c r="V8" s="22">
        <v>1973</v>
      </c>
    </row>
    <row r="9" spans="1:22" ht="12.75">
      <c r="A9" s="6"/>
      <c r="B9" s="17" t="s">
        <v>7</v>
      </c>
      <c r="C9" s="18">
        <v>17</v>
      </c>
      <c r="D9" s="18">
        <v>11</v>
      </c>
      <c r="E9" s="18">
        <v>6</v>
      </c>
      <c r="F9" s="18">
        <v>8</v>
      </c>
      <c r="G9" s="18">
        <v>3</v>
      </c>
      <c r="H9" s="18">
        <v>6</v>
      </c>
      <c r="I9" s="18">
        <v>18</v>
      </c>
      <c r="J9" s="18">
        <v>8</v>
      </c>
      <c r="K9" s="18">
        <v>20</v>
      </c>
      <c r="L9" s="18">
        <v>20</v>
      </c>
      <c r="M9" s="18">
        <v>21</v>
      </c>
      <c r="N9" s="18">
        <v>14</v>
      </c>
      <c r="O9" s="18">
        <v>14</v>
      </c>
      <c r="P9" s="18">
        <v>13</v>
      </c>
      <c r="Q9" s="18">
        <v>16</v>
      </c>
      <c r="R9" s="18">
        <v>18</v>
      </c>
      <c r="S9" s="18">
        <v>14</v>
      </c>
      <c r="T9" s="18">
        <v>13</v>
      </c>
      <c r="U9" s="18">
        <v>12</v>
      </c>
      <c r="V9" s="19">
        <v>252</v>
      </c>
    </row>
    <row r="10" spans="1:22" ht="12.75">
      <c r="A10" s="9"/>
      <c r="B10" s="15" t="s">
        <v>11</v>
      </c>
      <c r="C10" s="10">
        <f aca="true" t="shared" si="1" ref="C10:V10">C9*100/C8</f>
        <v>15.74074074074074</v>
      </c>
      <c r="D10" s="10">
        <f t="shared" si="1"/>
        <v>9.734513274336283</v>
      </c>
      <c r="E10" s="10">
        <f t="shared" si="1"/>
        <v>5.504587155963303</v>
      </c>
      <c r="F10" s="10">
        <f t="shared" si="1"/>
        <v>7.017543859649122</v>
      </c>
      <c r="G10" s="10">
        <f t="shared" si="1"/>
        <v>3.0303030303030303</v>
      </c>
      <c r="H10" s="10">
        <f t="shared" si="1"/>
        <v>6.382978723404255</v>
      </c>
      <c r="I10" s="10">
        <f t="shared" si="1"/>
        <v>15.652173913043478</v>
      </c>
      <c r="J10" s="10">
        <f t="shared" si="1"/>
        <v>7.207207207207207</v>
      </c>
      <c r="K10" s="10">
        <f t="shared" si="1"/>
        <v>17.54385964912281</v>
      </c>
      <c r="L10" s="10">
        <f t="shared" si="1"/>
        <v>18.34862385321101</v>
      </c>
      <c r="M10" s="10">
        <f t="shared" si="1"/>
        <v>21.649484536082475</v>
      </c>
      <c r="N10" s="10">
        <f t="shared" si="1"/>
        <v>14</v>
      </c>
      <c r="O10" s="10">
        <f t="shared" si="1"/>
        <v>15.555555555555555</v>
      </c>
      <c r="P10" s="10">
        <f aca="true" t="shared" si="2" ref="P10:U10">P9*100/P8</f>
        <v>14.772727272727273</v>
      </c>
      <c r="Q10" s="10">
        <f t="shared" si="2"/>
        <v>17.391304347826086</v>
      </c>
      <c r="R10" s="10">
        <f t="shared" si="2"/>
        <v>16.822429906542055</v>
      </c>
      <c r="S10" s="10">
        <f t="shared" si="2"/>
        <v>13.20754716981132</v>
      </c>
      <c r="T10" s="10">
        <f t="shared" si="2"/>
        <v>11.607142857142858</v>
      </c>
      <c r="U10" s="10">
        <f t="shared" si="2"/>
        <v>12.631578947368421</v>
      </c>
      <c r="V10" s="12">
        <f t="shared" si="1"/>
        <v>12.772427774961987</v>
      </c>
    </row>
    <row r="11" spans="1:22" ht="12.75">
      <c r="A11" s="6" t="s">
        <v>19</v>
      </c>
      <c r="B11" s="20" t="s">
        <v>6</v>
      </c>
      <c r="C11" s="21">
        <v>142</v>
      </c>
      <c r="D11" s="21">
        <v>113</v>
      </c>
      <c r="E11" s="21">
        <v>110</v>
      </c>
      <c r="F11" s="21">
        <v>131</v>
      </c>
      <c r="G11" s="21">
        <v>105</v>
      </c>
      <c r="H11" s="21">
        <v>132</v>
      </c>
      <c r="I11" s="21">
        <v>124</v>
      </c>
      <c r="J11" s="21">
        <v>128</v>
      </c>
      <c r="K11" s="21">
        <v>141</v>
      </c>
      <c r="L11" s="21">
        <v>132</v>
      </c>
      <c r="M11" s="21">
        <v>140</v>
      </c>
      <c r="N11" s="21">
        <v>150</v>
      </c>
      <c r="O11" s="21">
        <v>144</v>
      </c>
      <c r="P11" s="21">
        <v>163</v>
      </c>
      <c r="Q11" s="21">
        <v>175</v>
      </c>
      <c r="R11" s="21">
        <v>134</v>
      </c>
      <c r="S11" s="21">
        <v>149</v>
      </c>
      <c r="T11" s="21">
        <v>127</v>
      </c>
      <c r="U11" s="21">
        <v>150</v>
      </c>
      <c r="V11" s="22">
        <v>2590</v>
      </c>
    </row>
    <row r="12" spans="1:22" ht="12.75">
      <c r="A12" s="6"/>
      <c r="B12" s="17" t="s">
        <v>7</v>
      </c>
      <c r="C12" s="18">
        <v>17</v>
      </c>
      <c r="D12" s="18">
        <v>14</v>
      </c>
      <c r="E12" s="18">
        <v>12</v>
      </c>
      <c r="F12" s="18">
        <v>12</v>
      </c>
      <c r="G12" s="18">
        <v>17</v>
      </c>
      <c r="H12" s="18">
        <v>14</v>
      </c>
      <c r="I12" s="18">
        <v>22</v>
      </c>
      <c r="J12" s="18">
        <v>24</v>
      </c>
      <c r="K12" s="18">
        <v>42</v>
      </c>
      <c r="L12" s="18">
        <v>38</v>
      </c>
      <c r="M12" s="18">
        <v>50</v>
      </c>
      <c r="N12" s="18">
        <v>55</v>
      </c>
      <c r="O12" s="18">
        <v>75</v>
      </c>
      <c r="P12" s="18">
        <v>76</v>
      </c>
      <c r="Q12" s="18">
        <v>83</v>
      </c>
      <c r="R12" s="18">
        <v>60</v>
      </c>
      <c r="S12" s="18">
        <v>61</v>
      </c>
      <c r="T12" s="18">
        <v>49</v>
      </c>
      <c r="U12" s="18">
        <v>49</v>
      </c>
      <c r="V12" s="19">
        <v>770</v>
      </c>
    </row>
    <row r="13" spans="1:22" ht="12.75">
      <c r="A13" s="9"/>
      <c r="B13" s="15" t="s">
        <v>11</v>
      </c>
      <c r="C13" s="10">
        <f aca="true" t="shared" si="3" ref="C13:V13">C12*100/C11</f>
        <v>11.971830985915492</v>
      </c>
      <c r="D13" s="10">
        <f t="shared" si="3"/>
        <v>12.389380530973451</v>
      </c>
      <c r="E13" s="10">
        <f t="shared" si="3"/>
        <v>10.909090909090908</v>
      </c>
      <c r="F13" s="10">
        <f t="shared" si="3"/>
        <v>9.16030534351145</v>
      </c>
      <c r="G13" s="10">
        <f t="shared" si="3"/>
        <v>16.19047619047619</v>
      </c>
      <c r="H13" s="10">
        <f t="shared" si="3"/>
        <v>10.606060606060606</v>
      </c>
      <c r="I13" s="10">
        <f t="shared" si="3"/>
        <v>17.741935483870968</v>
      </c>
      <c r="J13" s="10">
        <f t="shared" si="3"/>
        <v>18.75</v>
      </c>
      <c r="K13" s="10">
        <f t="shared" si="3"/>
        <v>29.78723404255319</v>
      </c>
      <c r="L13" s="10">
        <f t="shared" si="3"/>
        <v>28.78787878787879</v>
      </c>
      <c r="M13" s="10">
        <f t="shared" si="3"/>
        <v>35.714285714285715</v>
      </c>
      <c r="N13" s="10">
        <f t="shared" si="3"/>
        <v>36.666666666666664</v>
      </c>
      <c r="O13" s="10">
        <f t="shared" si="3"/>
        <v>52.083333333333336</v>
      </c>
      <c r="P13" s="10">
        <f aca="true" t="shared" si="4" ref="P13:U13">P12*100/P11</f>
        <v>46.625766871165645</v>
      </c>
      <c r="Q13" s="10">
        <f t="shared" si="4"/>
        <v>47.42857142857143</v>
      </c>
      <c r="R13" s="10">
        <f t="shared" si="4"/>
        <v>44.776119402985074</v>
      </c>
      <c r="S13" s="10">
        <f t="shared" si="4"/>
        <v>40.939597315436245</v>
      </c>
      <c r="T13" s="10">
        <f t="shared" si="4"/>
        <v>38.58267716535433</v>
      </c>
      <c r="U13" s="10">
        <f t="shared" si="4"/>
        <v>32.666666666666664</v>
      </c>
      <c r="V13" s="12">
        <f t="shared" si="3"/>
        <v>29.72972972972973</v>
      </c>
    </row>
    <row r="14" spans="1:22" ht="12.75">
      <c r="A14" s="6" t="s">
        <v>18</v>
      </c>
      <c r="B14" s="20" t="s">
        <v>6</v>
      </c>
      <c r="C14" s="21">
        <v>74</v>
      </c>
      <c r="D14" s="21">
        <v>78</v>
      </c>
      <c r="E14" s="21">
        <v>76</v>
      </c>
      <c r="F14" s="21">
        <v>67</v>
      </c>
      <c r="G14" s="21">
        <v>61</v>
      </c>
      <c r="H14" s="21">
        <v>57</v>
      </c>
      <c r="I14" s="21">
        <v>71</v>
      </c>
      <c r="J14" s="21">
        <v>46</v>
      </c>
      <c r="K14" s="21">
        <v>35</v>
      </c>
      <c r="L14" s="21">
        <v>30</v>
      </c>
      <c r="M14" s="21">
        <v>35</v>
      </c>
      <c r="N14" s="21">
        <v>24</v>
      </c>
      <c r="O14" s="21">
        <v>25</v>
      </c>
      <c r="P14" s="21">
        <v>27</v>
      </c>
      <c r="Q14" s="21">
        <v>27</v>
      </c>
      <c r="R14" s="21">
        <v>14</v>
      </c>
      <c r="S14" s="21">
        <v>21</v>
      </c>
      <c r="T14" s="21">
        <v>20</v>
      </c>
      <c r="U14" s="21">
        <v>5</v>
      </c>
      <c r="V14" s="22">
        <v>793</v>
      </c>
    </row>
    <row r="15" spans="1:22" ht="12.75">
      <c r="A15" s="6"/>
      <c r="B15" s="17" t="s">
        <v>7</v>
      </c>
      <c r="C15" s="18">
        <v>8</v>
      </c>
      <c r="D15" s="18">
        <v>5</v>
      </c>
      <c r="E15" s="18">
        <v>2</v>
      </c>
      <c r="F15" s="18">
        <v>4</v>
      </c>
      <c r="G15" s="18">
        <v>4</v>
      </c>
      <c r="H15" s="18">
        <v>1</v>
      </c>
      <c r="I15" s="18">
        <v>5</v>
      </c>
      <c r="J15" s="18">
        <v>2</v>
      </c>
      <c r="K15" s="18">
        <v>2</v>
      </c>
      <c r="L15" s="18">
        <v>3</v>
      </c>
      <c r="M15" s="18">
        <v>1</v>
      </c>
      <c r="N15" s="18">
        <v>4</v>
      </c>
      <c r="O15" s="18">
        <v>1</v>
      </c>
      <c r="P15" s="18">
        <v>2</v>
      </c>
      <c r="Q15" s="18">
        <v>3</v>
      </c>
      <c r="R15" s="18">
        <v>2</v>
      </c>
      <c r="S15" s="18">
        <v>5</v>
      </c>
      <c r="T15" s="18">
        <v>3</v>
      </c>
      <c r="U15" s="18"/>
      <c r="V15" s="19">
        <v>57</v>
      </c>
    </row>
    <row r="16" spans="1:22" ht="12.75">
      <c r="A16" s="9"/>
      <c r="B16" s="15" t="s">
        <v>11</v>
      </c>
      <c r="C16" s="10">
        <f aca="true" t="shared" si="5" ref="C16:V16">C15*100/C14</f>
        <v>10.81081081081081</v>
      </c>
      <c r="D16" s="10">
        <f t="shared" si="5"/>
        <v>6.410256410256411</v>
      </c>
      <c r="E16" s="10">
        <f t="shared" si="5"/>
        <v>2.6315789473684212</v>
      </c>
      <c r="F16" s="10">
        <f t="shared" si="5"/>
        <v>5.970149253731344</v>
      </c>
      <c r="G16" s="10">
        <f t="shared" si="5"/>
        <v>6.557377049180328</v>
      </c>
      <c r="H16" s="10">
        <f t="shared" si="5"/>
        <v>1.7543859649122806</v>
      </c>
      <c r="I16" s="10">
        <f t="shared" si="5"/>
        <v>7.042253521126761</v>
      </c>
      <c r="J16" s="10">
        <f t="shared" si="5"/>
        <v>4.3478260869565215</v>
      </c>
      <c r="K16" s="10">
        <f t="shared" si="5"/>
        <v>5.714285714285714</v>
      </c>
      <c r="L16" s="10">
        <f t="shared" si="5"/>
        <v>10</v>
      </c>
      <c r="M16" s="10">
        <f t="shared" si="5"/>
        <v>2.857142857142857</v>
      </c>
      <c r="N16" s="10">
        <f t="shared" si="5"/>
        <v>16.666666666666668</v>
      </c>
      <c r="O16" s="10">
        <f t="shared" si="5"/>
        <v>4</v>
      </c>
      <c r="P16" s="10">
        <f aca="true" t="shared" si="6" ref="P16:U16">P15*100/P14</f>
        <v>7.407407407407407</v>
      </c>
      <c r="Q16" s="10">
        <f t="shared" si="6"/>
        <v>11.11111111111111</v>
      </c>
      <c r="R16" s="10">
        <f t="shared" si="6"/>
        <v>14.285714285714286</v>
      </c>
      <c r="S16" s="10">
        <f t="shared" si="6"/>
        <v>23.80952380952381</v>
      </c>
      <c r="T16" s="10">
        <f t="shared" si="6"/>
        <v>15</v>
      </c>
      <c r="U16" s="10">
        <f t="shared" si="6"/>
        <v>0</v>
      </c>
      <c r="V16" s="12">
        <f t="shared" si="5"/>
        <v>7.187894073139975</v>
      </c>
    </row>
    <row r="17" spans="1:22" ht="12.75">
      <c r="A17" s="6" t="s">
        <v>20</v>
      </c>
      <c r="B17" s="20" t="s">
        <v>6</v>
      </c>
      <c r="C17" s="21">
        <v>56</v>
      </c>
      <c r="D17" s="21">
        <v>31</v>
      </c>
      <c r="E17" s="21">
        <v>40</v>
      </c>
      <c r="F17" s="21">
        <v>57</v>
      </c>
      <c r="G17" s="21">
        <v>31</v>
      </c>
      <c r="H17" s="21">
        <v>35</v>
      </c>
      <c r="I17" s="21">
        <v>24</v>
      </c>
      <c r="J17" s="21">
        <v>41</v>
      </c>
      <c r="K17" s="21">
        <v>49</v>
      </c>
      <c r="L17" s="21">
        <v>75</v>
      </c>
      <c r="M17" s="21">
        <v>73</v>
      </c>
      <c r="N17" s="21">
        <v>69</v>
      </c>
      <c r="O17" s="21">
        <v>83</v>
      </c>
      <c r="P17" s="21">
        <v>60</v>
      </c>
      <c r="Q17" s="21">
        <v>55</v>
      </c>
      <c r="R17" s="21">
        <v>45</v>
      </c>
      <c r="S17" s="21">
        <v>39</v>
      </c>
      <c r="T17" s="21">
        <v>41</v>
      </c>
      <c r="U17" s="21">
        <v>44</v>
      </c>
      <c r="V17" s="22">
        <v>948</v>
      </c>
    </row>
    <row r="18" spans="1:22" ht="12.75">
      <c r="A18" s="6"/>
      <c r="B18" s="17" t="s">
        <v>7</v>
      </c>
      <c r="C18" s="18">
        <v>8</v>
      </c>
      <c r="D18" s="18">
        <v>3</v>
      </c>
      <c r="E18" s="18">
        <v>4</v>
      </c>
      <c r="F18" s="18">
        <v>5</v>
      </c>
      <c r="G18" s="18">
        <v>1</v>
      </c>
      <c r="H18" s="18"/>
      <c r="I18" s="18"/>
      <c r="J18" s="18">
        <v>2</v>
      </c>
      <c r="K18" s="18">
        <v>3</v>
      </c>
      <c r="L18" s="18">
        <v>11</v>
      </c>
      <c r="M18" s="18">
        <v>12</v>
      </c>
      <c r="N18" s="18">
        <v>13</v>
      </c>
      <c r="O18" s="18">
        <v>21</v>
      </c>
      <c r="P18" s="18">
        <v>4</v>
      </c>
      <c r="Q18" s="18">
        <v>2</v>
      </c>
      <c r="R18" s="18"/>
      <c r="S18" s="18">
        <v>5</v>
      </c>
      <c r="T18" s="18">
        <v>3</v>
      </c>
      <c r="U18" s="18">
        <v>2</v>
      </c>
      <c r="V18" s="19">
        <v>99</v>
      </c>
    </row>
    <row r="19" spans="1:22" ht="12.75">
      <c r="A19" s="9"/>
      <c r="B19" s="15" t="s">
        <v>11</v>
      </c>
      <c r="C19" s="10">
        <f aca="true" t="shared" si="7" ref="C19:V19">C18*100/C17</f>
        <v>14.285714285714286</v>
      </c>
      <c r="D19" s="10">
        <f t="shared" si="7"/>
        <v>9.67741935483871</v>
      </c>
      <c r="E19" s="10">
        <f t="shared" si="7"/>
        <v>10</v>
      </c>
      <c r="F19" s="10">
        <f t="shared" si="7"/>
        <v>8.771929824561404</v>
      </c>
      <c r="G19" s="10">
        <f t="shared" si="7"/>
        <v>3.225806451612903</v>
      </c>
      <c r="H19" s="10">
        <f t="shared" si="7"/>
        <v>0</v>
      </c>
      <c r="I19" s="10">
        <f t="shared" si="7"/>
        <v>0</v>
      </c>
      <c r="J19" s="10">
        <f t="shared" si="7"/>
        <v>4.878048780487805</v>
      </c>
      <c r="K19" s="10">
        <f t="shared" si="7"/>
        <v>6.122448979591836</v>
      </c>
      <c r="L19" s="10">
        <f t="shared" si="7"/>
        <v>14.666666666666666</v>
      </c>
      <c r="M19" s="10">
        <f t="shared" si="7"/>
        <v>16.438356164383563</v>
      </c>
      <c r="N19" s="10">
        <f t="shared" si="7"/>
        <v>18.840579710144926</v>
      </c>
      <c r="O19" s="10">
        <f t="shared" si="7"/>
        <v>25.301204819277107</v>
      </c>
      <c r="P19" s="10">
        <f aca="true" t="shared" si="8" ref="P19:U19">P18*100/P17</f>
        <v>6.666666666666667</v>
      </c>
      <c r="Q19" s="10">
        <f t="shared" si="8"/>
        <v>3.6363636363636362</v>
      </c>
      <c r="R19" s="10">
        <f t="shared" si="8"/>
        <v>0</v>
      </c>
      <c r="S19" s="10">
        <f t="shared" si="8"/>
        <v>12.820512820512821</v>
      </c>
      <c r="T19" s="10">
        <f t="shared" si="8"/>
        <v>7.317073170731708</v>
      </c>
      <c r="U19" s="10">
        <f t="shared" si="8"/>
        <v>4.545454545454546</v>
      </c>
      <c r="V19" s="12">
        <f t="shared" si="7"/>
        <v>10.443037974683545</v>
      </c>
    </row>
    <row r="20" spans="1:22" ht="12.75">
      <c r="A20" s="6" t="s">
        <v>22</v>
      </c>
      <c r="B20" s="20" t="s">
        <v>6</v>
      </c>
      <c r="C20" s="21">
        <v>15</v>
      </c>
      <c r="D20" s="21">
        <v>10</v>
      </c>
      <c r="E20" s="21">
        <v>6</v>
      </c>
      <c r="F20" s="21">
        <v>17</v>
      </c>
      <c r="G20" s="21">
        <v>7</v>
      </c>
      <c r="H20" s="21">
        <v>12</v>
      </c>
      <c r="I20" s="21">
        <v>11</v>
      </c>
      <c r="J20" s="21">
        <v>15</v>
      </c>
      <c r="K20" s="21">
        <v>19</v>
      </c>
      <c r="L20" s="21">
        <v>12</v>
      </c>
      <c r="M20" s="21">
        <v>20</v>
      </c>
      <c r="N20" s="21">
        <v>24</v>
      </c>
      <c r="O20" s="21">
        <v>17</v>
      </c>
      <c r="P20" s="21">
        <v>14</v>
      </c>
      <c r="Q20" s="21">
        <v>28</v>
      </c>
      <c r="R20" s="21">
        <v>22</v>
      </c>
      <c r="S20" s="21">
        <v>23</v>
      </c>
      <c r="T20" s="21">
        <v>17</v>
      </c>
      <c r="U20" s="21">
        <v>20</v>
      </c>
      <c r="V20" s="22">
        <v>309</v>
      </c>
    </row>
    <row r="21" spans="1:22" ht="12.75">
      <c r="A21" s="6"/>
      <c r="B21" s="17" t="s">
        <v>7</v>
      </c>
      <c r="C21" s="18"/>
      <c r="D21" s="18"/>
      <c r="E21" s="18"/>
      <c r="F21" s="18"/>
      <c r="G21" s="18"/>
      <c r="H21" s="18"/>
      <c r="I21" s="18"/>
      <c r="J21" s="18">
        <v>1</v>
      </c>
      <c r="K21" s="18"/>
      <c r="L21" s="18">
        <v>1</v>
      </c>
      <c r="M21" s="18">
        <v>2</v>
      </c>
      <c r="N21" s="18">
        <v>1</v>
      </c>
      <c r="O21" s="18">
        <v>1</v>
      </c>
      <c r="P21" s="18">
        <v>4</v>
      </c>
      <c r="Q21" s="18">
        <v>7</v>
      </c>
      <c r="R21" s="18">
        <v>3</v>
      </c>
      <c r="S21" s="18">
        <v>4</v>
      </c>
      <c r="T21" s="18">
        <v>1</v>
      </c>
      <c r="U21" s="18">
        <v>2</v>
      </c>
      <c r="V21" s="19">
        <v>27</v>
      </c>
    </row>
    <row r="22" spans="1:22" ht="13.5" thickBot="1">
      <c r="A22" s="9"/>
      <c r="B22" s="15" t="s">
        <v>11</v>
      </c>
      <c r="C22" s="10">
        <f aca="true" t="shared" si="9" ref="C22:V22">C21*100/C20</f>
        <v>0</v>
      </c>
      <c r="D22" s="10">
        <f t="shared" si="9"/>
        <v>0</v>
      </c>
      <c r="E22" s="10">
        <f t="shared" si="9"/>
        <v>0</v>
      </c>
      <c r="F22" s="10">
        <f t="shared" si="9"/>
        <v>0</v>
      </c>
      <c r="G22" s="10">
        <f t="shared" si="9"/>
        <v>0</v>
      </c>
      <c r="H22" s="10">
        <f t="shared" si="9"/>
        <v>0</v>
      </c>
      <c r="I22" s="10">
        <f t="shared" si="9"/>
        <v>0</v>
      </c>
      <c r="J22" s="10">
        <f t="shared" si="9"/>
        <v>6.666666666666667</v>
      </c>
      <c r="K22" s="10">
        <f t="shared" si="9"/>
        <v>0</v>
      </c>
      <c r="L22" s="10">
        <f t="shared" si="9"/>
        <v>8.333333333333334</v>
      </c>
      <c r="M22" s="10">
        <f t="shared" si="9"/>
        <v>10</v>
      </c>
      <c r="N22" s="10">
        <f t="shared" si="9"/>
        <v>4.166666666666667</v>
      </c>
      <c r="O22" s="10">
        <f t="shared" si="9"/>
        <v>5.882352941176471</v>
      </c>
      <c r="P22" s="10">
        <f aca="true" t="shared" si="10" ref="P22:U22">P21*100/P20</f>
        <v>28.571428571428573</v>
      </c>
      <c r="Q22" s="10">
        <f t="shared" si="10"/>
        <v>25</v>
      </c>
      <c r="R22" s="10">
        <f t="shared" si="10"/>
        <v>13.636363636363637</v>
      </c>
      <c r="S22" s="10">
        <f t="shared" si="10"/>
        <v>17.391304347826086</v>
      </c>
      <c r="T22" s="10">
        <f t="shared" si="10"/>
        <v>5.882352941176471</v>
      </c>
      <c r="U22" s="10">
        <f t="shared" si="10"/>
        <v>10</v>
      </c>
      <c r="V22" s="12">
        <f t="shared" si="9"/>
        <v>8.737864077669903</v>
      </c>
    </row>
    <row r="23" spans="1:22" ht="12.75">
      <c r="A23" s="4" t="s">
        <v>6</v>
      </c>
      <c r="B23" s="14" t="s">
        <v>6</v>
      </c>
      <c r="C23" s="5">
        <f>C5+C8+C11+C14+C17+C20</f>
        <v>534</v>
      </c>
      <c r="D23" s="5">
        <f aca="true" t="shared" si="11" ref="D23:V23">D5+D8+D11+D14+D17+D20</f>
        <v>489</v>
      </c>
      <c r="E23" s="5">
        <f t="shared" si="11"/>
        <v>472</v>
      </c>
      <c r="F23" s="5">
        <f t="shared" si="11"/>
        <v>540</v>
      </c>
      <c r="G23" s="5">
        <f t="shared" si="11"/>
        <v>428</v>
      </c>
      <c r="H23" s="5">
        <f t="shared" si="11"/>
        <v>487</v>
      </c>
      <c r="I23" s="5">
        <f t="shared" si="11"/>
        <v>511</v>
      </c>
      <c r="J23" s="5">
        <f t="shared" si="11"/>
        <v>482</v>
      </c>
      <c r="K23" s="5">
        <f t="shared" si="11"/>
        <v>512</v>
      </c>
      <c r="L23" s="5">
        <f t="shared" si="11"/>
        <v>489</v>
      </c>
      <c r="M23" s="5">
        <f t="shared" si="11"/>
        <v>508</v>
      </c>
      <c r="N23" s="5">
        <f t="shared" si="11"/>
        <v>507</v>
      </c>
      <c r="O23" s="5">
        <f t="shared" si="11"/>
        <v>505</v>
      </c>
      <c r="P23" s="5">
        <f t="shared" si="11"/>
        <v>502</v>
      </c>
      <c r="Q23" s="5">
        <f>Q5+Q8+Q11+Q14+Q17+Q20</f>
        <v>518</v>
      </c>
      <c r="R23" s="5">
        <f aca="true" t="shared" si="12" ref="R23:T24">R5+R11+R17+R20</f>
        <v>347</v>
      </c>
      <c r="S23" s="5">
        <f t="shared" si="12"/>
        <v>363</v>
      </c>
      <c r="T23" s="5">
        <f t="shared" si="12"/>
        <v>329</v>
      </c>
      <c r="U23" s="5">
        <f>U5+U11+U17+U20</f>
        <v>359</v>
      </c>
      <c r="V23" s="11">
        <f t="shared" si="11"/>
        <v>9362</v>
      </c>
    </row>
    <row r="24" spans="1:22" ht="12.75">
      <c r="A24" s="6"/>
      <c r="B24" s="17" t="s">
        <v>7</v>
      </c>
      <c r="C24" s="18">
        <f aca="true" t="shared" si="13" ref="C24:V24">C6+C9+C12+C15+C18+C21</f>
        <v>51</v>
      </c>
      <c r="D24" s="18">
        <f t="shared" si="13"/>
        <v>37</v>
      </c>
      <c r="E24" s="18">
        <f t="shared" si="13"/>
        <v>25</v>
      </c>
      <c r="F24" s="18">
        <f t="shared" si="13"/>
        <v>30</v>
      </c>
      <c r="G24" s="18">
        <f t="shared" si="13"/>
        <v>25</v>
      </c>
      <c r="H24" s="18">
        <f t="shared" si="13"/>
        <v>22</v>
      </c>
      <c r="I24" s="18">
        <f t="shared" si="13"/>
        <v>47</v>
      </c>
      <c r="J24" s="18">
        <f t="shared" si="13"/>
        <v>38</v>
      </c>
      <c r="K24" s="18">
        <f t="shared" si="13"/>
        <v>67</v>
      </c>
      <c r="L24" s="18">
        <f t="shared" si="13"/>
        <v>73</v>
      </c>
      <c r="M24" s="18">
        <f t="shared" si="13"/>
        <v>86</v>
      </c>
      <c r="N24" s="18">
        <f t="shared" si="13"/>
        <v>88</v>
      </c>
      <c r="O24" s="18">
        <f t="shared" si="13"/>
        <v>113</v>
      </c>
      <c r="P24" s="18">
        <f t="shared" si="13"/>
        <v>100</v>
      </c>
      <c r="Q24" s="18">
        <f>Q6+Q9+Q12+Q15+Q18+Q21</f>
        <v>114</v>
      </c>
      <c r="R24" s="18">
        <f t="shared" si="12"/>
        <v>63</v>
      </c>
      <c r="S24" s="18">
        <f t="shared" si="12"/>
        <v>71</v>
      </c>
      <c r="T24" s="18">
        <f t="shared" si="12"/>
        <v>54</v>
      </c>
      <c r="U24" s="18">
        <f>U6+U12+U18+U21</f>
        <v>59</v>
      </c>
      <c r="V24" s="19">
        <f t="shared" si="13"/>
        <v>1230</v>
      </c>
    </row>
    <row r="25" spans="1:22" ht="13.5" thickBot="1">
      <c r="A25" s="7"/>
      <c r="B25" s="16" t="s">
        <v>11</v>
      </c>
      <c r="C25" s="8">
        <f>C24*100/C23</f>
        <v>9.55056179775281</v>
      </c>
      <c r="D25" s="8">
        <f aca="true" t="shared" si="14" ref="D25:V25">D24*100/D23</f>
        <v>7.566462167689162</v>
      </c>
      <c r="E25" s="8">
        <f t="shared" si="14"/>
        <v>5.296610169491525</v>
      </c>
      <c r="F25" s="8">
        <f t="shared" si="14"/>
        <v>5.555555555555555</v>
      </c>
      <c r="G25" s="8">
        <f t="shared" si="14"/>
        <v>5.841121495327103</v>
      </c>
      <c r="H25" s="8">
        <f t="shared" si="14"/>
        <v>4.517453798767967</v>
      </c>
      <c r="I25" s="8">
        <f t="shared" si="14"/>
        <v>9.197651663405088</v>
      </c>
      <c r="J25" s="8">
        <f t="shared" si="14"/>
        <v>7.8838174273858925</v>
      </c>
      <c r="K25" s="8">
        <f t="shared" si="14"/>
        <v>13.0859375</v>
      </c>
      <c r="L25" s="8">
        <f t="shared" si="14"/>
        <v>14.928425357873211</v>
      </c>
      <c r="M25" s="8">
        <f t="shared" si="14"/>
        <v>16.929133858267715</v>
      </c>
      <c r="N25" s="8">
        <f t="shared" si="14"/>
        <v>17.357001972386588</v>
      </c>
      <c r="O25" s="8">
        <f t="shared" si="14"/>
        <v>22.376237623762375</v>
      </c>
      <c r="P25" s="8">
        <f t="shared" si="14"/>
        <v>19.9203187250996</v>
      </c>
      <c r="Q25" s="8">
        <f>Q24*100/Q23</f>
        <v>22.00772200772201</v>
      </c>
      <c r="R25" s="8">
        <f>R24*100/R23</f>
        <v>18.155619596541786</v>
      </c>
      <c r="S25" s="8">
        <f>S24*100/S23</f>
        <v>19.55922865013774</v>
      </c>
      <c r="T25" s="8">
        <f>T24*100/T23</f>
        <v>16.41337386018237</v>
      </c>
      <c r="U25" s="8">
        <f>U24*100/U23</f>
        <v>16.434540389972145</v>
      </c>
      <c r="V25" s="13">
        <f t="shared" si="14"/>
        <v>13.138218329416791</v>
      </c>
    </row>
    <row r="26" ht="12.75">
      <c r="A26" s="1" t="s">
        <v>27</v>
      </c>
    </row>
    <row r="27" ht="12.75">
      <c r="A27" s="1" t="s">
        <v>32</v>
      </c>
    </row>
    <row r="28" ht="12.75">
      <c r="A28" s="2" t="s">
        <v>33</v>
      </c>
    </row>
    <row r="29" ht="12.75">
      <c r="A29" s="2" t="s">
        <v>34</v>
      </c>
    </row>
  </sheetData>
  <mergeCells count="3">
    <mergeCell ref="A3:B4"/>
    <mergeCell ref="V3:V4"/>
    <mergeCell ref="C3:U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0" zoomScaleNormal="80" workbookViewId="0" topLeftCell="A1">
      <selection activeCell="O15" sqref="O15"/>
    </sheetView>
  </sheetViews>
  <sheetFormatPr defaultColWidth="11.421875" defaultRowHeight="15" customHeight="1"/>
  <cols>
    <col min="1" max="16384" width="11.421875" style="2" customWidth="1"/>
  </cols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Rosario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Secretaría de Salud Pública</dc:creator>
  <cp:keywords/>
  <dc:description/>
  <cp:lastModifiedBy>Secretaría de Salud Pública</cp:lastModifiedBy>
  <dcterms:created xsi:type="dcterms:W3CDTF">2018-06-21T12:06:54Z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