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 de Fede\Municipalidad\Planillas\"/>
    </mc:Choice>
  </mc:AlternateContent>
  <xr:revisionPtr revIDLastSave="0" documentId="13_ncr:1_{34EB1F13-E6A6-497F-9028-BA56D43CB4E1}" xr6:coauthVersionLast="47" xr6:coauthVersionMax="47" xr10:uidLastSave="{00000000-0000-0000-0000-000000000000}"/>
  <workbookProtection workbookAlgorithmName="SHA-512" workbookHashValue="r5f9MvCmr1N1x7oDY/Nun9IXVhUllXF1Zj4/BfabKyTy4c9j16bwHllDkMwQbRS74XkO4a/PI2cx+mnmEqK5fQ==" workbookSaltValue="9YP8R51xdzX3EBAHJ0BA+w==" workbookSpinCount="100000" lockStructure="1"/>
  <bookViews>
    <workbookView xWindow="-120" yWindow="-120" windowWidth="20730" windowHeight="11160" tabRatio="728" xr2:uid="{00000000-000D-0000-FFFF-FFFF00000000}"/>
  </bookViews>
  <sheets>
    <sheet name="Planilla3" sheetId="17" r:id="rId1"/>
    <sheet name="Datos" sheetId="20" state="hidden" r:id="rId2"/>
  </sheets>
  <definedNames>
    <definedName name="_xlnm._FilterDatabase" localSheetId="1" hidden="1">Datos!$A$4:$U$231</definedName>
    <definedName name="_xlnm.Print_Area" localSheetId="1">Datos!$B$4:$U$230</definedName>
    <definedName name="_xlnm.Print_Area" localSheetId="0">Planilla3!$G$1:$P$29</definedName>
    <definedName name="Laminado">Datos!#REF!</definedName>
    <definedName name="Laminados">Datos!#REF!</definedName>
    <definedName name="Orientacion">Datos!$C$245:$C$250</definedName>
    <definedName name="Orientaciones">Datos!$B$245:$D$250</definedName>
    <definedName name="Proteccion">Datos!$C$234:$C$243</definedName>
    <definedName name="Protecciones">Datos!$B$234:$D$243</definedName>
    <definedName name="SupSemiTrans">Datos!$C$7:$C$231</definedName>
    <definedName name="SupSemiTranss">Datos!$B$7:$U$231</definedName>
    <definedName name="_xlnm.Print_Titles" localSheetId="1">Datos!$4:$6</definedName>
  </definedNames>
  <calcPr calcId="191029"/>
</workbook>
</file>

<file path=xl/calcChain.xml><?xml version="1.0" encoding="utf-8"?>
<calcChain xmlns="http://schemas.openxmlformats.org/spreadsheetml/2006/main">
  <c r="L21" i="17" l="1"/>
  <c r="L20" i="17"/>
  <c r="L19" i="17"/>
  <c r="L18" i="17"/>
  <c r="L17" i="17"/>
  <c r="L16" i="17"/>
  <c r="L15" i="17"/>
  <c r="L14" i="17"/>
  <c r="L13" i="17"/>
  <c r="L12" i="17"/>
  <c r="L11" i="17"/>
  <c r="L10" i="17"/>
  <c r="G73" i="20"/>
  <c r="F69" i="20"/>
  <c r="G69" i="20"/>
  <c r="H69" i="20"/>
  <c r="I69" i="20"/>
  <c r="J69" i="20"/>
  <c r="L69" i="20"/>
  <c r="M69" i="20"/>
  <c r="N69" i="20"/>
  <c r="O69" i="20"/>
  <c r="P69" i="20"/>
  <c r="Q69" i="20"/>
  <c r="R69" i="20"/>
  <c r="S69" i="20"/>
  <c r="T69" i="20"/>
  <c r="U69" i="20"/>
  <c r="F70" i="20"/>
  <c r="G70" i="20"/>
  <c r="H70" i="20"/>
  <c r="I70" i="20"/>
  <c r="J70" i="20"/>
  <c r="L70" i="20"/>
  <c r="M70" i="20"/>
  <c r="N70" i="20"/>
  <c r="O70" i="20"/>
  <c r="P70" i="20"/>
  <c r="Q70" i="20"/>
  <c r="R70" i="20"/>
  <c r="S70" i="20"/>
  <c r="T70" i="20"/>
  <c r="U70" i="20"/>
  <c r="F71" i="20"/>
  <c r="G71" i="20"/>
  <c r="H71" i="20"/>
  <c r="I71" i="20"/>
  <c r="J71" i="20"/>
  <c r="L71" i="20"/>
  <c r="M71" i="20"/>
  <c r="N71" i="20"/>
  <c r="O71" i="20"/>
  <c r="P71" i="20"/>
  <c r="Q71" i="20"/>
  <c r="R71" i="20"/>
  <c r="S71" i="20"/>
  <c r="T71" i="20"/>
  <c r="U71" i="20"/>
  <c r="F72" i="20"/>
  <c r="G72" i="20"/>
  <c r="H72" i="20"/>
  <c r="I72" i="20"/>
  <c r="J72" i="20"/>
  <c r="L72" i="20"/>
  <c r="M72" i="20"/>
  <c r="N72" i="20"/>
  <c r="O72" i="20"/>
  <c r="P72" i="20"/>
  <c r="Q72" i="20"/>
  <c r="R72" i="20"/>
  <c r="S72" i="20"/>
  <c r="T72" i="20"/>
  <c r="U72" i="20"/>
  <c r="F73" i="20"/>
  <c r="H73" i="20"/>
  <c r="I73" i="20"/>
  <c r="J73" i="20"/>
  <c r="L73" i="20"/>
  <c r="M73" i="20"/>
  <c r="N73" i="20"/>
  <c r="O73" i="20"/>
  <c r="P73" i="20"/>
  <c r="Q73" i="20"/>
  <c r="R73" i="20"/>
  <c r="S73" i="20"/>
  <c r="T73" i="20"/>
  <c r="U73" i="20"/>
  <c r="I65" i="20"/>
  <c r="I64" i="20"/>
  <c r="I63" i="20"/>
  <c r="L68" i="20"/>
  <c r="L64" i="20"/>
  <c r="M64" i="20"/>
  <c r="N64" i="20"/>
  <c r="O64" i="20"/>
  <c r="P64" i="20"/>
  <c r="Q64" i="20"/>
  <c r="R64" i="20"/>
  <c r="S64" i="20"/>
  <c r="T64" i="20"/>
  <c r="U64" i="20"/>
  <c r="L65" i="20"/>
  <c r="M65" i="20"/>
  <c r="N65" i="20"/>
  <c r="O65" i="20"/>
  <c r="P65" i="20"/>
  <c r="Q65" i="20"/>
  <c r="R65" i="20"/>
  <c r="S65" i="20"/>
  <c r="T65" i="20"/>
  <c r="U65" i="20"/>
  <c r="L66" i="20"/>
  <c r="M66" i="20"/>
  <c r="N66" i="20"/>
  <c r="O66" i="20"/>
  <c r="P66" i="20"/>
  <c r="Q66" i="20"/>
  <c r="R66" i="20"/>
  <c r="S66" i="20"/>
  <c r="T66" i="20"/>
  <c r="U66" i="20"/>
  <c r="L67" i="20"/>
  <c r="M67" i="20"/>
  <c r="N67" i="20"/>
  <c r="O67" i="20"/>
  <c r="P67" i="20"/>
  <c r="Q67" i="20"/>
  <c r="R67" i="20"/>
  <c r="S67" i="20"/>
  <c r="T67" i="20"/>
  <c r="U67" i="20"/>
  <c r="M68" i="20"/>
  <c r="N68" i="20"/>
  <c r="O68" i="20"/>
  <c r="P68" i="20"/>
  <c r="Q68" i="20"/>
  <c r="R68" i="20"/>
  <c r="S68" i="20"/>
  <c r="T68" i="20"/>
  <c r="U68" i="20"/>
  <c r="F64" i="20"/>
  <c r="G64" i="20"/>
  <c r="H64" i="20"/>
  <c r="J64" i="20"/>
  <c r="F65" i="20"/>
  <c r="G65" i="20"/>
  <c r="H65" i="20"/>
  <c r="J65" i="20"/>
  <c r="F66" i="20"/>
  <c r="G66" i="20"/>
  <c r="H66" i="20"/>
  <c r="I66" i="20"/>
  <c r="J66" i="20"/>
  <c r="F67" i="20"/>
  <c r="G67" i="20"/>
  <c r="H67" i="20"/>
  <c r="I67" i="20"/>
  <c r="J67" i="20"/>
  <c r="F68" i="20"/>
  <c r="G68" i="20"/>
  <c r="H68" i="20"/>
  <c r="I68" i="20"/>
  <c r="J68" i="20"/>
  <c r="F63" i="20"/>
  <c r="G63" i="20"/>
  <c r="H63" i="20"/>
  <c r="J63" i="20"/>
  <c r="L63" i="20"/>
  <c r="M63" i="20"/>
  <c r="N63" i="20"/>
  <c r="O63" i="20"/>
  <c r="P63" i="20"/>
  <c r="Q63" i="20"/>
  <c r="R63" i="20"/>
  <c r="S63" i="20"/>
  <c r="T63" i="20"/>
  <c r="U63" i="20"/>
  <c r="Q188" i="20"/>
  <c r="L188" i="20"/>
  <c r="M188" i="20"/>
  <c r="N188" i="20"/>
  <c r="O188" i="20"/>
  <c r="P188" i="20"/>
  <c r="R188" i="20"/>
  <c r="S188" i="20"/>
  <c r="T188" i="20"/>
  <c r="U188" i="20"/>
  <c r="L189" i="20"/>
  <c r="M189" i="20"/>
  <c r="N189" i="20"/>
  <c r="O189" i="20"/>
  <c r="P189" i="20"/>
  <c r="Q189" i="20"/>
  <c r="R189" i="20"/>
  <c r="S189" i="20"/>
  <c r="T189" i="20"/>
  <c r="U189" i="20"/>
  <c r="L190" i="20"/>
  <c r="M190" i="20"/>
  <c r="N190" i="20"/>
  <c r="O190" i="20"/>
  <c r="P190" i="20"/>
  <c r="Q190" i="20"/>
  <c r="R190" i="20"/>
  <c r="S190" i="20"/>
  <c r="T190" i="20"/>
  <c r="U190" i="20"/>
  <c r="L191" i="20"/>
  <c r="M191" i="20"/>
  <c r="N191" i="20"/>
  <c r="O191" i="20"/>
  <c r="P191" i="20"/>
  <c r="Q191" i="20"/>
  <c r="R191" i="20"/>
  <c r="S191" i="20"/>
  <c r="T191" i="20"/>
  <c r="U191" i="20"/>
  <c r="F188" i="20"/>
  <c r="G188" i="20"/>
  <c r="H188" i="20"/>
  <c r="I188" i="20"/>
  <c r="J188" i="20"/>
  <c r="F189" i="20"/>
  <c r="G189" i="20"/>
  <c r="H189" i="20"/>
  <c r="I189" i="20"/>
  <c r="J189" i="20"/>
  <c r="F190" i="20"/>
  <c r="G190" i="20"/>
  <c r="H190" i="20"/>
  <c r="I190" i="20"/>
  <c r="J190" i="20"/>
  <c r="F191" i="20"/>
  <c r="G191" i="20"/>
  <c r="H191" i="20"/>
  <c r="I191" i="20"/>
  <c r="J191" i="20"/>
  <c r="H10" i="17"/>
  <c r="N10" i="17" s="1"/>
  <c r="H7" i="17"/>
  <c r="F47" i="20"/>
  <c r="G47" i="20"/>
  <c r="I47" i="20"/>
  <c r="M47" i="20"/>
  <c r="O47" i="20"/>
  <c r="Q47" i="20"/>
  <c r="S47" i="20"/>
  <c r="U47" i="20"/>
  <c r="H47" i="20"/>
  <c r="J47" i="20"/>
  <c r="L47" i="20"/>
  <c r="N47" i="20"/>
  <c r="P47" i="20"/>
  <c r="R47" i="20"/>
  <c r="T47" i="20"/>
  <c r="F195" i="20"/>
  <c r="G195" i="20"/>
  <c r="H195" i="20"/>
  <c r="I195" i="20"/>
  <c r="J195" i="20"/>
  <c r="L195" i="20"/>
  <c r="M195" i="20"/>
  <c r="N195" i="20"/>
  <c r="O195" i="20"/>
  <c r="P195" i="20"/>
  <c r="Q195" i="20"/>
  <c r="R195" i="20"/>
  <c r="S195" i="20"/>
  <c r="T195" i="20"/>
  <c r="U195" i="20"/>
  <c r="F196" i="20"/>
  <c r="G196" i="20"/>
  <c r="H196" i="20"/>
  <c r="I196" i="20"/>
  <c r="J196" i="20"/>
  <c r="L196" i="20"/>
  <c r="M196" i="20"/>
  <c r="N196" i="20"/>
  <c r="O196" i="20"/>
  <c r="P196" i="20"/>
  <c r="Q196" i="20"/>
  <c r="R196" i="20"/>
  <c r="S196" i="20"/>
  <c r="T196" i="20"/>
  <c r="U196" i="20"/>
  <c r="F197" i="20"/>
  <c r="G197" i="20"/>
  <c r="H197" i="20"/>
  <c r="I197" i="20"/>
  <c r="J197" i="20"/>
  <c r="L197" i="20"/>
  <c r="M197" i="20"/>
  <c r="N197" i="20"/>
  <c r="O197" i="20"/>
  <c r="P197" i="20"/>
  <c r="Q197" i="20"/>
  <c r="R197" i="20"/>
  <c r="S197" i="20"/>
  <c r="T197" i="20"/>
  <c r="U197" i="20"/>
  <c r="F198" i="20"/>
  <c r="G198" i="20"/>
  <c r="H198" i="20"/>
  <c r="I198" i="20"/>
  <c r="J198" i="20"/>
  <c r="L198" i="20"/>
  <c r="M198" i="20"/>
  <c r="N198" i="20"/>
  <c r="O198" i="20"/>
  <c r="P198" i="20"/>
  <c r="Q198" i="20"/>
  <c r="R198" i="20"/>
  <c r="S198" i="20"/>
  <c r="T198" i="20"/>
  <c r="U198" i="20"/>
  <c r="F199" i="20"/>
  <c r="G199" i="20"/>
  <c r="H199" i="20"/>
  <c r="I199" i="20"/>
  <c r="J199" i="20"/>
  <c r="L199" i="20"/>
  <c r="M199" i="20"/>
  <c r="N199" i="20"/>
  <c r="O199" i="20"/>
  <c r="P199" i="20"/>
  <c r="Q199" i="20"/>
  <c r="R199" i="20"/>
  <c r="S199" i="20"/>
  <c r="T199" i="20"/>
  <c r="U199" i="20"/>
  <c r="F200" i="20"/>
  <c r="G200" i="20"/>
  <c r="H200" i="20"/>
  <c r="I200" i="20"/>
  <c r="J200" i="20"/>
  <c r="L200" i="20"/>
  <c r="M200" i="20"/>
  <c r="N200" i="20"/>
  <c r="O200" i="20"/>
  <c r="P200" i="20"/>
  <c r="Q200" i="20"/>
  <c r="R200" i="20"/>
  <c r="S200" i="20"/>
  <c r="T200" i="20"/>
  <c r="U200" i="20"/>
  <c r="F201" i="20"/>
  <c r="G201" i="20"/>
  <c r="H201" i="20"/>
  <c r="I201" i="20"/>
  <c r="J201" i="20"/>
  <c r="L201" i="20"/>
  <c r="M201" i="20"/>
  <c r="N201" i="20"/>
  <c r="O201" i="20"/>
  <c r="P201" i="20"/>
  <c r="Q201" i="20"/>
  <c r="R201" i="20"/>
  <c r="S201" i="20"/>
  <c r="T201" i="20"/>
  <c r="U201" i="20"/>
  <c r="F202" i="20"/>
  <c r="G202" i="20"/>
  <c r="H202" i="20"/>
  <c r="I202" i="20"/>
  <c r="J202" i="20"/>
  <c r="L202" i="20"/>
  <c r="M202" i="20"/>
  <c r="N202" i="20"/>
  <c r="O202" i="20"/>
  <c r="P202" i="20"/>
  <c r="Q202" i="20"/>
  <c r="R202" i="20"/>
  <c r="S202" i="20"/>
  <c r="T202" i="20"/>
  <c r="U202" i="20"/>
  <c r="F203" i="20"/>
  <c r="G203" i="20"/>
  <c r="H203" i="20"/>
  <c r="I203" i="20"/>
  <c r="J203" i="20"/>
  <c r="L203" i="20"/>
  <c r="M203" i="20"/>
  <c r="N203" i="20"/>
  <c r="O203" i="20"/>
  <c r="P203" i="20"/>
  <c r="Q203" i="20"/>
  <c r="R203" i="20"/>
  <c r="S203" i="20"/>
  <c r="T203" i="20"/>
  <c r="U203" i="20"/>
  <c r="F204" i="20"/>
  <c r="G204" i="20"/>
  <c r="H204" i="20"/>
  <c r="I204" i="20"/>
  <c r="J204" i="20"/>
  <c r="L204" i="20"/>
  <c r="M204" i="20"/>
  <c r="N204" i="20"/>
  <c r="O204" i="20"/>
  <c r="P204" i="20"/>
  <c r="Q204" i="20"/>
  <c r="R204" i="20"/>
  <c r="S204" i="20"/>
  <c r="T204" i="20"/>
  <c r="U204" i="20"/>
  <c r="F205" i="20"/>
  <c r="G205" i="20"/>
  <c r="H205" i="20"/>
  <c r="I205" i="20"/>
  <c r="J205" i="20"/>
  <c r="L205" i="20"/>
  <c r="M205" i="20"/>
  <c r="N205" i="20"/>
  <c r="O205" i="20"/>
  <c r="P205" i="20"/>
  <c r="Q205" i="20"/>
  <c r="R205" i="20"/>
  <c r="S205" i="20"/>
  <c r="T205" i="20"/>
  <c r="U205" i="20"/>
  <c r="F206" i="20"/>
  <c r="G206" i="20"/>
  <c r="H206" i="20"/>
  <c r="I206" i="20"/>
  <c r="J206" i="20"/>
  <c r="L206" i="20"/>
  <c r="M206" i="20"/>
  <c r="N206" i="20"/>
  <c r="O206" i="20"/>
  <c r="P206" i="20"/>
  <c r="Q206" i="20"/>
  <c r="R206" i="20"/>
  <c r="S206" i="20"/>
  <c r="T206" i="20"/>
  <c r="U206" i="20"/>
  <c r="F207" i="20"/>
  <c r="G207" i="20"/>
  <c r="H207" i="20"/>
  <c r="I207" i="20"/>
  <c r="J207" i="20"/>
  <c r="L207" i="20"/>
  <c r="M207" i="20"/>
  <c r="N207" i="20"/>
  <c r="O207" i="20"/>
  <c r="P207" i="20"/>
  <c r="Q207" i="20"/>
  <c r="R207" i="20"/>
  <c r="S207" i="20"/>
  <c r="T207" i="20"/>
  <c r="U207" i="20"/>
  <c r="F208" i="20"/>
  <c r="G208" i="20"/>
  <c r="H208" i="20"/>
  <c r="I208" i="20"/>
  <c r="J208" i="20"/>
  <c r="L208" i="20"/>
  <c r="M208" i="20"/>
  <c r="N208" i="20"/>
  <c r="O208" i="20"/>
  <c r="P208" i="20"/>
  <c r="Q208" i="20"/>
  <c r="R208" i="20"/>
  <c r="S208" i="20"/>
  <c r="T208" i="20"/>
  <c r="U208" i="20"/>
  <c r="F209" i="20"/>
  <c r="G209" i="20"/>
  <c r="H209" i="20"/>
  <c r="I209" i="20"/>
  <c r="J209" i="20"/>
  <c r="L209" i="20"/>
  <c r="M209" i="20"/>
  <c r="N209" i="20"/>
  <c r="O209" i="20"/>
  <c r="P209" i="20"/>
  <c r="Q209" i="20"/>
  <c r="R209" i="20"/>
  <c r="S209" i="20"/>
  <c r="T209" i="20"/>
  <c r="U209" i="20"/>
  <c r="F210" i="20"/>
  <c r="G210" i="20"/>
  <c r="H210" i="20"/>
  <c r="I210" i="20"/>
  <c r="J210" i="20"/>
  <c r="L210" i="20"/>
  <c r="M210" i="20"/>
  <c r="N210" i="20"/>
  <c r="O210" i="20"/>
  <c r="P210" i="20"/>
  <c r="Q210" i="20"/>
  <c r="R210" i="20"/>
  <c r="S210" i="20"/>
  <c r="T210" i="20"/>
  <c r="U210" i="20"/>
  <c r="F211" i="20"/>
  <c r="G211" i="20"/>
  <c r="H211" i="20"/>
  <c r="I211" i="20"/>
  <c r="J211" i="20"/>
  <c r="L211" i="20"/>
  <c r="M211" i="20"/>
  <c r="N211" i="20"/>
  <c r="O211" i="20"/>
  <c r="P211" i="20"/>
  <c r="Q211" i="20"/>
  <c r="R211" i="20"/>
  <c r="S211" i="20"/>
  <c r="T211" i="20"/>
  <c r="U211" i="20"/>
  <c r="F212" i="20"/>
  <c r="G212" i="20"/>
  <c r="H212" i="20"/>
  <c r="I212" i="20"/>
  <c r="J212" i="20"/>
  <c r="L212" i="20"/>
  <c r="M212" i="20"/>
  <c r="N212" i="20"/>
  <c r="O212" i="20"/>
  <c r="P212" i="20"/>
  <c r="Q212" i="20"/>
  <c r="R212" i="20"/>
  <c r="S212" i="20"/>
  <c r="T212" i="20"/>
  <c r="U212" i="20"/>
  <c r="F213" i="20"/>
  <c r="G213" i="20"/>
  <c r="H213" i="20"/>
  <c r="I213" i="20"/>
  <c r="J213" i="20"/>
  <c r="L213" i="20"/>
  <c r="M213" i="20"/>
  <c r="N213" i="20"/>
  <c r="O213" i="20"/>
  <c r="P213" i="20"/>
  <c r="Q213" i="20"/>
  <c r="R213" i="20"/>
  <c r="S213" i="20"/>
  <c r="T213" i="20"/>
  <c r="U213" i="20"/>
  <c r="F214" i="20"/>
  <c r="G214" i="20"/>
  <c r="H214" i="20"/>
  <c r="I214" i="20"/>
  <c r="J214" i="20"/>
  <c r="L214" i="20"/>
  <c r="M214" i="20"/>
  <c r="N214" i="20"/>
  <c r="O214" i="20"/>
  <c r="P214" i="20"/>
  <c r="Q214" i="20"/>
  <c r="R214" i="20"/>
  <c r="S214" i="20"/>
  <c r="T214" i="20"/>
  <c r="U214" i="20"/>
  <c r="F215" i="20"/>
  <c r="G215" i="20"/>
  <c r="H215" i="20"/>
  <c r="I215" i="20"/>
  <c r="J215" i="20"/>
  <c r="L215" i="20"/>
  <c r="M215" i="20"/>
  <c r="N215" i="20"/>
  <c r="O215" i="20"/>
  <c r="P215" i="20"/>
  <c r="Q215" i="20"/>
  <c r="R215" i="20"/>
  <c r="S215" i="20"/>
  <c r="T215" i="20"/>
  <c r="U215" i="20"/>
  <c r="F216" i="20"/>
  <c r="G216" i="20"/>
  <c r="H216" i="20"/>
  <c r="I216" i="20"/>
  <c r="J216" i="20"/>
  <c r="L216" i="20"/>
  <c r="M216" i="20"/>
  <c r="N216" i="20"/>
  <c r="O216" i="20"/>
  <c r="P216" i="20"/>
  <c r="Q216" i="20"/>
  <c r="R216" i="20"/>
  <c r="S216" i="20"/>
  <c r="T216" i="20"/>
  <c r="U216" i="20"/>
  <c r="F217" i="20"/>
  <c r="G217" i="20"/>
  <c r="H217" i="20"/>
  <c r="I217" i="20"/>
  <c r="J217" i="20"/>
  <c r="L217" i="20"/>
  <c r="M217" i="20"/>
  <c r="N217" i="20"/>
  <c r="O217" i="20"/>
  <c r="P217" i="20"/>
  <c r="Q217" i="20"/>
  <c r="R217" i="20"/>
  <c r="S217" i="20"/>
  <c r="T217" i="20"/>
  <c r="U217" i="20"/>
  <c r="F218" i="20"/>
  <c r="G218" i="20"/>
  <c r="H218" i="20"/>
  <c r="I218" i="20"/>
  <c r="J218" i="20"/>
  <c r="L218" i="20"/>
  <c r="M218" i="20"/>
  <c r="N218" i="20"/>
  <c r="O218" i="20"/>
  <c r="P218" i="20"/>
  <c r="Q218" i="20"/>
  <c r="R218" i="20"/>
  <c r="S218" i="20"/>
  <c r="T218" i="20"/>
  <c r="U218" i="20"/>
  <c r="F219" i="20"/>
  <c r="G219" i="20"/>
  <c r="H219" i="20"/>
  <c r="I219" i="20"/>
  <c r="J219" i="20"/>
  <c r="L219" i="20"/>
  <c r="M219" i="20"/>
  <c r="N219" i="20"/>
  <c r="O219" i="20"/>
  <c r="P219" i="20"/>
  <c r="Q219" i="20"/>
  <c r="R219" i="20"/>
  <c r="S219" i="20"/>
  <c r="T219" i="20"/>
  <c r="U219" i="20"/>
  <c r="F220" i="20"/>
  <c r="G220" i="20"/>
  <c r="H220" i="20"/>
  <c r="I220" i="20"/>
  <c r="J220" i="20"/>
  <c r="L220" i="20"/>
  <c r="M220" i="20"/>
  <c r="N220" i="20"/>
  <c r="O220" i="20"/>
  <c r="P220" i="20"/>
  <c r="Q220" i="20"/>
  <c r="R220" i="20"/>
  <c r="S220" i="20"/>
  <c r="T220" i="20"/>
  <c r="U220" i="20"/>
  <c r="F221" i="20"/>
  <c r="G221" i="20"/>
  <c r="H221" i="20"/>
  <c r="I221" i="20"/>
  <c r="J221" i="20"/>
  <c r="L221" i="20"/>
  <c r="M221" i="20"/>
  <c r="N221" i="20"/>
  <c r="O221" i="20"/>
  <c r="P221" i="20"/>
  <c r="Q221" i="20"/>
  <c r="R221" i="20"/>
  <c r="S221" i="20"/>
  <c r="T221" i="20"/>
  <c r="U221" i="20"/>
  <c r="F222" i="20"/>
  <c r="G222" i="20"/>
  <c r="H222" i="20"/>
  <c r="I222" i="20"/>
  <c r="J222" i="20"/>
  <c r="L222" i="20"/>
  <c r="M222" i="20"/>
  <c r="N222" i="20"/>
  <c r="O222" i="20"/>
  <c r="P222" i="20"/>
  <c r="Q222" i="20"/>
  <c r="R222" i="20"/>
  <c r="S222" i="20"/>
  <c r="T222" i="20"/>
  <c r="U222" i="20"/>
  <c r="F223" i="20"/>
  <c r="G223" i="20"/>
  <c r="H223" i="20"/>
  <c r="I223" i="20"/>
  <c r="J223" i="20"/>
  <c r="L223" i="20"/>
  <c r="M223" i="20"/>
  <c r="N223" i="20"/>
  <c r="O223" i="20"/>
  <c r="P223" i="20"/>
  <c r="Q223" i="20"/>
  <c r="R223" i="20"/>
  <c r="S223" i="20"/>
  <c r="T223" i="20"/>
  <c r="U223" i="20"/>
  <c r="F224" i="20"/>
  <c r="G224" i="20"/>
  <c r="H224" i="20"/>
  <c r="I224" i="20"/>
  <c r="J224" i="20"/>
  <c r="L224" i="20"/>
  <c r="M224" i="20"/>
  <c r="N224" i="20"/>
  <c r="O224" i="20"/>
  <c r="P224" i="20"/>
  <c r="Q224" i="20"/>
  <c r="R224" i="20"/>
  <c r="S224" i="20"/>
  <c r="T224" i="20"/>
  <c r="U224" i="20"/>
  <c r="F225" i="20"/>
  <c r="G225" i="20"/>
  <c r="H225" i="20"/>
  <c r="I225" i="20"/>
  <c r="J225" i="20"/>
  <c r="L225" i="20"/>
  <c r="M225" i="20"/>
  <c r="N225" i="20"/>
  <c r="O225" i="20"/>
  <c r="P225" i="20"/>
  <c r="Q225" i="20"/>
  <c r="R225" i="20"/>
  <c r="S225" i="20"/>
  <c r="T225" i="20"/>
  <c r="U225" i="20"/>
  <c r="F226" i="20"/>
  <c r="G226" i="20"/>
  <c r="H226" i="20"/>
  <c r="I226" i="20"/>
  <c r="J226" i="20"/>
  <c r="L226" i="20"/>
  <c r="M226" i="20"/>
  <c r="N226" i="20"/>
  <c r="O226" i="20"/>
  <c r="P226" i="20"/>
  <c r="Q226" i="20"/>
  <c r="R226" i="20"/>
  <c r="S226" i="20"/>
  <c r="T226" i="20"/>
  <c r="U226" i="20"/>
  <c r="F227" i="20"/>
  <c r="G227" i="20"/>
  <c r="H227" i="20"/>
  <c r="I227" i="20"/>
  <c r="J227" i="20"/>
  <c r="L227" i="20"/>
  <c r="M227" i="20"/>
  <c r="N227" i="20"/>
  <c r="O227" i="20"/>
  <c r="P227" i="20"/>
  <c r="Q227" i="20"/>
  <c r="R227" i="20"/>
  <c r="S227" i="20"/>
  <c r="T227" i="20"/>
  <c r="U227" i="20"/>
  <c r="F228" i="20"/>
  <c r="G228" i="20"/>
  <c r="H228" i="20"/>
  <c r="I228" i="20"/>
  <c r="J228" i="20"/>
  <c r="L228" i="20"/>
  <c r="M228" i="20"/>
  <c r="N228" i="20"/>
  <c r="O228" i="20"/>
  <c r="P228" i="20"/>
  <c r="Q228" i="20"/>
  <c r="R228" i="20"/>
  <c r="S228" i="20"/>
  <c r="T228" i="20"/>
  <c r="U228" i="20"/>
  <c r="F229" i="20"/>
  <c r="G229" i="20"/>
  <c r="H229" i="20"/>
  <c r="I229" i="20"/>
  <c r="J229" i="20"/>
  <c r="L229" i="20"/>
  <c r="M229" i="20"/>
  <c r="N229" i="20"/>
  <c r="O229" i="20"/>
  <c r="P229" i="20"/>
  <c r="Q229" i="20"/>
  <c r="R229" i="20"/>
  <c r="S229" i="20"/>
  <c r="T229" i="20"/>
  <c r="U229" i="20"/>
  <c r="F230" i="20"/>
  <c r="G230" i="20"/>
  <c r="H230" i="20"/>
  <c r="I230" i="20"/>
  <c r="J230" i="20"/>
  <c r="L230" i="20"/>
  <c r="M230" i="20"/>
  <c r="N230" i="20"/>
  <c r="O230" i="20"/>
  <c r="P230" i="20"/>
  <c r="Q230" i="20"/>
  <c r="R230" i="20"/>
  <c r="S230" i="20"/>
  <c r="T230" i="20"/>
  <c r="U230" i="20"/>
  <c r="M21" i="17"/>
  <c r="M20" i="17"/>
  <c r="M19" i="17"/>
  <c r="M18" i="17"/>
  <c r="M17" i="17"/>
  <c r="M16" i="17"/>
  <c r="M15" i="17"/>
  <c r="M14" i="17"/>
  <c r="M13" i="17"/>
  <c r="M12" i="17"/>
  <c r="M11" i="17"/>
  <c r="M10" i="17"/>
  <c r="G7" i="20"/>
  <c r="F7" i="20"/>
  <c r="G145" i="20"/>
  <c r="I145" i="20"/>
  <c r="M145" i="20"/>
  <c r="O145" i="20"/>
  <c r="Q145" i="20"/>
  <c r="S145" i="20"/>
  <c r="U145" i="20"/>
  <c r="F145" i="20"/>
  <c r="H145" i="20"/>
  <c r="J145" i="20"/>
  <c r="L145" i="20"/>
  <c r="N145" i="20"/>
  <c r="P145" i="20"/>
  <c r="R145" i="20"/>
  <c r="T145" i="20"/>
  <c r="G148" i="20"/>
  <c r="I148" i="20"/>
  <c r="M148" i="20"/>
  <c r="O148" i="20"/>
  <c r="Q148" i="20"/>
  <c r="S148" i="20"/>
  <c r="U148" i="20"/>
  <c r="F148" i="20"/>
  <c r="H148" i="20"/>
  <c r="J148" i="20"/>
  <c r="L148" i="20"/>
  <c r="N148" i="20"/>
  <c r="P148" i="20"/>
  <c r="R148" i="20"/>
  <c r="T148" i="20"/>
  <c r="G147" i="20"/>
  <c r="I147" i="20"/>
  <c r="M147" i="20"/>
  <c r="O147" i="20"/>
  <c r="Q147" i="20"/>
  <c r="S147" i="20"/>
  <c r="U147" i="20"/>
  <c r="F147" i="20"/>
  <c r="H147" i="20"/>
  <c r="J147" i="20"/>
  <c r="L147" i="20"/>
  <c r="N147" i="20"/>
  <c r="P147" i="20"/>
  <c r="R147" i="20"/>
  <c r="T147" i="20"/>
  <c r="G144" i="20"/>
  <c r="I144" i="20"/>
  <c r="M144" i="20"/>
  <c r="O144" i="20"/>
  <c r="Q144" i="20"/>
  <c r="S144" i="20"/>
  <c r="U144" i="20"/>
  <c r="F144" i="20"/>
  <c r="H144" i="20"/>
  <c r="J144" i="20"/>
  <c r="L144" i="20"/>
  <c r="N144" i="20"/>
  <c r="P144" i="20"/>
  <c r="R144" i="20"/>
  <c r="T144" i="20"/>
  <c r="G143" i="20"/>
  <c r="I143" i="20"/>
  <c r="M143" i="20"/>
  <c r="O143" i="20"/>
  <c r="Q143" i="20"/>
  <c r="S143" i="20"/>
  <c r="U143" i="20"/>
  <c r="F143" i="20"/>
  <c r="H143" i="20"/>
  <c r="J143" i="20"/>
  <c r="L143" i="20"/>
  <c r="N143" i="20"/>
  <c r="P143" i="20"/>
  <c r="R143" i="20"/>
  <c r="T143" i="20"/>
  <c r="G142" i="20"/>
  <c r="I142" i="20"/>
  <c r="M142" i="20"/>
  <c r="O142" i="20"/>
  <c r="Q142" i="20"/>
  <c r="S142" i="20"/>
  <c r="U142" i="20"/>
  <c r="F142" i="20"/>
  <c r="H142" i="20"/>
  <c r="J142" i="20"/>
  <c r="L142" i="20"/>
  <c r="N142" i="20"/>
  <c r="P142" i="20"/>
  <c r="R142" i="20"/>
  <c r="T142" i="20"/>
  <c r="G141" i="20"/>
  <c r="I141" i="20"/>
  <c r="M141" i="20"/>
  <c r="O141" i="20"/>
  <c r="Q141" i="20"/>
  <c r="S141" i="20"/>
  <c r="U141" i="20"/>
  <c r="F141" i="20"/>
  <c r="H141" i="20"/>
  <c r="J141" i="20"/>
  <c r="L141" i="20"/>
  <c r="N141" i="20"/>
  <c r="P141" i="20"/>
  <c r="R141" i="20"/>
  <c r="T141" i="20"/>
  <c r="G134" i="20"/>
  <c r="I134" i="20"/>
  <c r="M134" i="20"/>
  <c r="O134" i="20"/>
  <c r="Q134" i="20"/>
  <c r="S134" i="20"/>
  <c r="U134" i="20"/>
  <c r="F134" i="20"/>
  <c r="H134" i="20"/>
  <c r="J134" i="20"/>
  <c r="L134" i="20"/>
  <c r="N134" i="20"/>
  <c r="P134" i="20"/>
  <c r="R134" i="20"/>
  <c r="T134" i="20"/>
  <c r="G133" i="20"/>
  <c r="I133" i="20"/>
  <c r="M133" i="20"/>
  <c r="O133" i="20"/>
  <c r="Q133" i="20"/>
  <c r="S133" i="20"/>
  <c r="U133" i="20"/>
  <c r="F133" i="20"/>
  <c r="H133" i="20"/>
  <c r="J133" i="20"/>
  <c r="L133" i="20"/>
  <c r="N133" i="20"/>
  <c r="P133" i="20"/>
  <c r="R133" i="20"/>
  <c r="T133" i="20"/>
  <c r="G132" i="20"/>
  <c r="I132" i="20"/>
  <c r="M132" i="20"/>
  <c r="O132" i="20"/>
  <c r="Q132" i="20"/>
  <c r="S132" i="20"/>
  <c r="U132" i="20"/>
  <c r="F132" i="20"/>
  <c r="H132" i="20"/>
  <c r="J132" i="20"/>
  <c r="L132" i="20"/>
  <c r="N132" i="20"/>
  <c r="P132" i="20"/>
  <c r="R132" i="20"/>
  <c r="T132" i="20"/>
  <c r="G131" i="20"/>
  <c r="I131" i="20"/>
  <c r="M131" i="20"/>
  <c r="O131" i="20"/>
  <c r="Q131" i="20"/>
  <c r="S131" i="20"/>
  <c r="U131" i="20"/>
  <c r="F131" i="20"/>
  <c r="H131" i="20"/>
  <c r="J131" i="20"/>
  <c r="L131" i="20"/>
  <c r="N131" i="20"/>
  <c r="P131" i="20"/>
  <c r="R131" i="20"/>
  <c r="T131" i="20"/>
  <c r="G130" i="20"/>
  <c r="I130" i="20"/>
  <c r="M130" i="20"/>
  <c r="O130" i="20"/>
  <c r="Q130" i="20"/>
  <c r="S130" i="20"/>
  <c r="U130" i="20"/>
  <c r="F130" i="20"/>
  <c r="H130" i="20"/>
  <c r="J130" i="20"/>
  <c r="L130" i="20"/>
  <c r="N130" i="20"/>
  <c r="P130" i="20"/>
  <c r="R130" i="20"/>
  <c r="T130" i="20"/>
  <c r="G129" i="20"/>
  <c r="I129" i="20"/>
  <c r="M129" i="20"/>
  <c r="O129" i="20"/>
  <c r="Q129" i="20"/>
  <c r="S129" i="20"/>
  <c r="U129" i="20"/>
  <c r="F129" i="20"/>
  <c r="H129" i="20"/>
  <c r="J129" i="20"/>
  <c r="L129" i="20"/>
  <c r="N129" i="20"/>
  <c r="P129" i="20"/>
  <c r="R129" i="20"/>
  <c r="T129" i="20"/>
  <c r="G128" i="20"/>
  <c r="I128" i="20"/>
  <c r="M128" i="20"/>
  <c r="O128" i="20"/>
  <c r="Q128" i="20"/>
  <c r="S128" i="20"/>
  <c r="U128" i="20"/>
  <c r="F128" i="20"/>
  <c r="H128" i="20"/>
  <c r="J128" i="20"/>
  <c r="L128" i="20"/>
  <c r="N128" i="20"/>
  <c r="P128" i="20"/>
  <c r="R128" i="20"/>
  <c r="T128" i="20"/>
  <c r="G127" i="20"/>
  <c r="I127" i="20"/>
  <c r="M127" i="20"/>
  <c r="O127" i="20"/>
  <c r="Q127" i="20"/>
  <c r="S127" i="20"/>
  <c r="U127" i="20"/>
  <c r="F127" i="20"/>
  <c r="H127" i="20"/>
  <c r="J127" i="20"/>
  <c r="L127" i="20"/>
  <c r="N127" i="20"/>
  <c r="P127" i="20"/>
  <c r="R127" i="20"/>
  <c r="T127" i="20"/>
  <c r="G126" i="20"/>
  <c r="I126" i="20"/>
  <c r="M126" i="20"/>
  <c r="O126" i="20"/>
  <c r="Q126" i="20"/>
  <c r="S126" i="20"/>
  <c r="U126" i="20"/>
  <c r="F126" i="20"/>
  <c r="H126" i="20"/>
  <c r="J126" i="20"/>
  <c r="L126" i="20"/>
  <c r="N126" i="20"/>
  <c r="P126" i="20"/>
  <c r="R126" i="20"/>
  <c r="T126" i="20"/>
  <c r="G125" i="20"/>
  <c r="I125" i="20"/>
  <c r="M125" i="20"/>
  <c r="O125" i="20"/>
  <c r="Q125" i="20"/>
  <c r="S125" i="20"/>
  <c r="U125" i="20"/>
  <c r="F125" i="20"/>
  <c r="H125" i="20"/>
  <c r="J125" i="20"/>
  <c r="L125" i="20"/>
  <c r="N125" i="20"/>
  <c r="P125" i="20"/>
  <c r="R125" i="20"/>
  <c r="T125" i="20"/>
  <c r="G124" i="20"/>
  <c r="I124" i="20"/>
  <c r="M124" i="20"/>
  <c r="O124" i="20"/>
  <c r="Q124" i="20"/>
  <c r="S124" i="20"/>
  <c r="U124" i="20"/>
  <c r="F124" i="20"/>
  <c r="H124" i="20"/>
  <c r="J124" i="20"/>
  <c r="L124" i="20"/>
  <c r="N124" i="20"/>
  <c r="P124" i="20"/>
  <c r="R124" i="20"/>
  <c r="T124" i="20"/>
  <c r="G123" i="20"/>
  <c r="I123" i="20"/>
  <c r="M123" i="20"/>
  <c r="O123" i="20"/>
  <c r="Q123" i="20"/>
  <c r="S123" i="20"/>
  <c r="U123" i="20"/>
  <c r="F123" i="20"/>
  <c r="H123" i="20"/>
  <c r="J123" i="20"/>
  <c r="L123" i="20"/>
  <c r="N123" i="20"/>
  <c r="P123" i="20"/>
  <c r="R123" i="20"/>
  <c r="T123" i="20"/>
  <c r="G122" i="20"/>
  <c r="I122" i="20"/>
  <c r="M122" i="20"/>
  <c r="O122" i="20"/>
  <c r="Q122" i="20"/>
  <c r="S122" i="20"/>
  <c r="U122" i="20"/>
  <c r="F122" i="20"/>
  <c r="H122" i="20"/>
  <c r="J122" i="20"/>
  <c r="L122" i="20"/>
  <c r="N122" i="20"/>
  <c r="P122" i="20"/>
  <c r="R122" i="20"/>
  <c r="T122" i="20"/>
  <c r="G121" i="20"/>
  <c r="I121" i="20"/>
  <c r="M121" i="20"/>
  <c r="O121" i="20"/>
  <c r="Q121" i="20"/>
  <c r="S121" i="20"/>
  <c r="U121" i="20"/>
  <c r="F121" i="20"/>
  <c r="H121" i="20"/>
  <c r="J121" i="20"/>
  <c r="L121" i="20"/>
  <c r="N121" i="20"/>
  <c r="P121" i="20"/>
  <c r="R121" i="20"/>
  <c r="T121" i="20"/>
  <c r="G120" i="20"/>
  <c r="I120" i="20"/>
  <c r="M120" i="20"/>
  <c r="O120" i="20"/>
  <c r="Q120" i="20"/>
  <c r="S120" i="20"/>
  <c r="U120" i="20"/>
  <c r="F120" i="20"/>
  <c r="H120" i="20"/>
  <c r="J120" i="20"/>
  <c r="L120" i="20"/>
  <c r="N120" i="20"/>
  <c r="P120" i="20"/>
  <c r="R120" i="20"/>
  <c r="T120" i="20"/>
  <c r="G119" i="20"/>
  <c r="I119" i="20"/>
  <c r="M119" i="20"/>
  <c r="O119" i="20"/>
  <c r="Q119" i="20"/>
  <c r="S119" i="20"/>
  <c r="U119" i="20"/>
  <c r="F119" i="20"/>
  <c r="H119" i="20"/>
  <c r="J119" i="20"/>
  <c r="L119" i="20"/>
  <c r="N119" i="20"/>
  <c r="P119" i="20"/>
  <c r="R119" i="20"/>
  <c r="T119" i="20"/>
  <c r="G105" i="20"/>
  <c r="I105" i="20"/>
  <c r="M105" i="20"/>
  <c r="O105" i="20"/>
  <c r="Q105" i="20"/>
  <c r="S105" i="20"/>
  <c r="U105" i="20"/>
  <c r="F105" i="20"/>
  <c r="H105" i="20"/>
  <c r="J105" i="20"/>
  <c r="L105" i="20"/>
  <c r="N105" i="20"/>
  <c r="P105" i="20"/>
  <c r="R105" i="20"/>
  <c r="T105" i="20"/>
  <c r="G104" i="20"/>
  <c r="I104" i="20"/>
  <c r="M104" i="20"/>
  <c r="O104" i="20"/>
  <c r="Q104" i="20"/>
  <c r="S104" i="20"/>
  <c r="U104" i="20"/>
  <c r="F104" i="20"/>
  <c r="H104" i="20"/>
  <c r="J104" i="20"/>
  <c r="L104" i="20"/>
  <c r="N104" i="20"/>
  <c r="P104" i="20"/>
  <c r="R104" i="20"/>
  <c r="T104" i="20"/>
  <c r="G112" i="20"/>
  <c r="I112" i="20"/>
  <c r="M112" i="20"/>
  <c r="O112" i="20"/>
  <c r="Q112" i="20"/>
  <c r="S112" i="20"/>
  <c r="U112" i="20"/>
  <c r="F112" i="20"/>
  <c r="H112" i="20"/>
  <c r="J112" i="20"/>
  <c r="L112" i="20"/>
  <c r="N112" i="20"/>
  <c r="P112" i="20"/>
  <c r="R112" i="20"/>
  <c r="T112" i="20"/>
  <c r="G103" i="20"/>
  <c r="I103" i="20"/>
  <c r="M103" i="20"/>
  <c r="O103" i="20"/>
  <c r="Q103" i="20"/>
  <c r="S103" i="20"/>
  <c r="U103" i="20"/>
  <c r="F103" i="20"/>
  <c r="H103" i="20"/>
  <c r="J103" i="20"/>
  <c r="L103" i="20"/>
  <c r="N103" i="20"/>
  <c r="P103" i="20"/>
  <c r="R103" i="20"/>
  <c r="T103" i="20"/>
  <c r="G94" i="20"/>
  <c r="I94" i="20"/>
  <c r="M94" i="20"/>
  <c r="O94" i="20"/>
  <c r="Q94" i="20"/>
  <c r="S94" i="20"/>
  <c r="U94" i="20"/>
  <c r="F94" i="20"/>
  <c r="H94" i="20"/>
  <c r="J94" i="20"/>
  <c r="L94" i="20"/>
  <c r="N94" i="20"/>
  <c r="P94" i="20"/>
  <c r="R94" i="20"/>
  <c r="T94" i="20"/>
  <c r="U93" i="20"/>
  <c r="S93" i="20"/>
  <c r="Q93" i="20"/>
  <c r="O93" i="20"/>
  <c r="M93" i="20"/>
  <c r="I93" i="20"/>
  <c r="G93" i="20"/>
  <c r="F93" i="20"/>
  <c r="H93" i="20"/>
  <c r="J93" i="20"/>
  <c r="L93" i="20"/>
  <c r="N93" i="20"/>
  <c r="P93" i="20"/>
  <c r="R93" i="20"/>
  <c r="T93" i="20"/>
  <c r="G111" i="20"/>
  <c r="I111" i="20"/>
  <c r="M111" i="20"/>
  <c r="O111" i="20"/>
  <c r="Q111" i="20"/>
  <c r="S111" i="20"/>
  <c r="U111" i="20"/>
  <c r="F111" i="20"/>
  <c r="H111" i="20"/>
  <c r="J111" i="20"/>
  <c r="L111" i="20"/>
  <c r="N111" i="20"/>
  <c r="P111" i="20"/>
  <c r="R111" i="20"/>
  <c r="T111" i="20"/>
  <c r="G110" i="20"/>
  <c r="I110" i="20"/>
  <c r="M110" i="20"/>
  <c r="O110" i="20"/>
  <c r="Q110" i="20"/>
  <c r="S110" i="20"/>
  <c r="U110" i="20"/>
  <c r="F110" i="20"/>
  <c r="H110" i="20"/>
  <c r="J110" i="20"/>
  <c r="L110" i="20"/>
  <c r="N110" i="20"/>
  <c r="P110" i="20"/>
  <c r="R110" i="20"/>
  <c r="T110" i="20"/>
  <c r="G102" i="20"/>
  <c r="I102" i="20"/>
  <c r="M102" i="20"/>
  <c r="O102" i="20"/>
  <c r="Q102" i="20"/>
  <c r="S102" i="20"/>
  <c r="U102" i="20"/>
  <c r="F102" i="20"/>
  <c r="H102" i="20"/>
  <c r="J102" i="20"/>
  <c r="L102" i="20"/>
  <c r="N102" i="20"/>
  <c r="P102" i="20"/>
  <c r="R102" i="20"/>
  <c r="T102" i="20"/>
  <c r="G101" i="20"/>
  <c r="I101" i="20"/>
  <c r="M101" i="20"/>
  <c r="O101" i="20"/>
  <c r="Q101" i="20"/>
  <c r="S101" i="20"/>
  <c r="U101" i="20"/>
  <c r="F101" i="20"/>
  <c r="H101" i="20"/>
  <c r="J101" i="20"/>
  <c r="L101" i="20"/>
  <c r="N101" i="20"/>
  <c r="P101" i="20"/>
  <c r="R101" i="20"/>
  <c r="T101" i="20"/>
  <c r="G39" i="20"/>
  <c r="I39" i="20"/>
  <c r="M39" i="20"/>
  <c r="O39" i="20"/>
  <c r="Q39" i="20"/>
  <c r="S39" i="20"/>
  <c r="U39" i="20"/>
  <c r="F39" i="20"/>
  <c r="H39" i="20"/>
  <c r="J39" i="20"/>
  <c r="L39" i="20"/>
  <c r="N39" i="20"/>
  <c r="P39" i="20"/>
  <c r="R39" i="20"/>
  <c r="T39" i="20"/>
  <c r="G92" i="20"/>
  <c r="I92" i="20"/>
  <c r="M92" i="20"/>
  <c r="O92" i="20"/>
  <c r="Q92" i="20"/>
  <c r="S92" i="20"/>
  <c r="U92" i="20"/>
  <c r="F92" i="20"/>
  <c r="H92" i="20"/>
  <c r="J92" i="20"/>
  <c r="L92" i="20"/>
  <c r="N92" i="20"/>
  <c r="P92" i="20"/>
  <c r="R92" i="20"/>
  <c r="T92" i="20"/>
  <c r="G91" i="20"/>
  <c r="I91" i="20"/>
  <c r="M91" i="20"/>
  <c r="O91" i="20"/>
  <c r="Q91" i="20"/>
  <c r="S91" i="20"/>
  <c r="U91" i="20"/>
  <c r="F91" i="20"/>
  <c r="H91" i="20"/>
  <c r="J91" i="20"/>
  <c r="L91" i="20"/>
  <c r="N91" i="20"/>
  <c r="P91" i="20"/>
  <c r="R91" i="20"/>
  <c r="T91" i="20"/>
  <c r="G109" i="20"/>
  <c r="I109" i="20"/>
  <c r="M109" i="20"/>
  <c r="O109" i="20"/>
  <c r="Q109" i="20"/>
  <c r="S109" i="20"/>
  <c r="U109" i="20"/>
  <c r="F109" i="20"/>
  <c r="H109" i="20"/>
  <c r="J109" i="20"/>
  <c r="L109" i="20"/>
  <c r="N109" i="20"/>
  <c r="P109" i="20"/>
  <c r="R109" i="20"/>
  <c r="T109" i="20"/>
  <c r="G108" i="20"/>
  <c r="I108" i="20"/>
  <c r="M108" i="20"/>
  <c r="O108" i="20"/>
  <c r="Q108" i="20"/>
  <c r="S108" i="20"/>
  <c r="U108" i="20"/>
  <c r="F108" i="20"/>
  <c r="H108" i="20"/>
  <c r="J108" i="20"/>
  <c r="L108" i="20"/>
  <c r="N108" i="20"/>
  <c r="P108" i="20"/>
  <c r="R108" i="20"/>
  <c r="T108" i="20"/>
  <c r="G107" i="20"/>
  <c r="I107" i="20"/>
  <c r="M107" i="20"/>
  <c r="O107" i="20"/>
  <c r="Q107" i="20"/>
  <c r="S107" i="20"/>
  <c r="U107" i="20"/>
  <c r="F107" i="20"/>
  <c r="H107" i="20"/>
  <c r="J107" i="20"/>
  <c r="L107" i="20"/>
  <c r="N107" i="20"/>
  <c r="P107" i="20"/>
  <c r="R107" i="20"/>
  <c r="T107" i="20"/>
  <c r="G106" i="20"/>
  <c r="I106" i="20"/>
  <c r="M106" i="20"/>
  <c r="O106" i="20"/>
  <c r="Q106" i="20"/>
  <c r="S106" i="20"/>
  <c r="U106" i="20"/>
  <c r="F106" i="20"/>
  <c r="H106" i="20"/>
  <c r="J106" i="20"/>
  <c r="L106" i="20"/>
  <c r="N106" i="20"/>
  <c r="P106" i="20"/>
  <c r="R106" i="20"/>
  <c r="T106" i="20"/>
  <c r="G96" i="20"/>
  <c r="I96" i="20"/>
  <c r="M96" i="20"/>
  <c r="O96" i="20"/>
  <c r="Q96" i="20"/>
  <c r="S96" i="20"/>
  <c r="U96" i="20"/>
  <c r="F96" i="20"/>
  <c r="H96" i="20"/>
  <c r="J96" i="20"/>
  <c r="L96" i="20"/>
  <c r="N96" i="20"/>
  <c r="P96" i="20"/>
  <c r="R96" i="20"/>
  <c r="T96" i="20"/>
  <c r="G95" i="20"/>
  <c r="I95" i="20"/>
  <c r="M95" i="20"/>
  <c r="O95" i="20"/>
  <c r="Q95" i="20"/>
  <c r="S95" i="20"/>
  <c r="U95" i="20"/>
  <c r="F95" i="20"/>
  <c r="H95" i="20"/>
  <c r="J95" i="20"/>
  <c r="L95" i="20"/>
  <c r="N95" i="20"/>
  <c r="P95" i="20"/>
  <c r="R95" i="20"/>
  <c r="T95" i="20"/>
  <c r="G90" i="20"/>
  <c r="I90" i="20"/>
  <c r="M90" i="20"/>
  <c r="O90" i="20"/>
  <c r="Q90" i="20"/>
  <c r="S90" i="20"/>
  <c r="U90" i="20"/>
  <c r="F90" i="20"/>
  <c r="H90" i="20"/>
  <c r="J90" i="20"/>
  <c r="L90" i="20"/>
  <c r="N90" i="20"/>
  <c r="P90" i="20"/>
  <c r="R90" i="20"/>
  <c r="T90" i="20"/>
  <c r="G38" i="20"/>
  <c r="I38" i="20"/>
  <c r="M38" i="20"/>
  <c r="O38" i="20"/>
  <c r="Q38" i="20"/>
  <c r="S38" i="20"/>
  <c r="U38" i="20"/>
  <c r="F38" i="20"/>
  <c r="H38" i="20"/>
  <c r="J38" i="20"/>
  <c r="L38" i="20"/>
  <c r="N38" i="20"/>
  <c r="P38" i="20"/>
  <c r="R38" i="20"/>
  <c r="T38" i="20"/>
  <c r="G37" i="20"/>
  <c r="I37" i="20"/>
  <c r="M37" i="20"/>
  <c r="O37" i="20"/>
  <c r="Q37" i="20"/>
  <c r="S37" i="20"/>
  <c r="U37" i="20"/>
  <c r="F37" i="20"/>
  <c r="H37" i="20"/>
  <c r="J37" i="20"/>
  <c r="L37" i="20"/>
  <c r="N37" i="20"/>
  <c r="P37" i="20"/>
  <c r="R37" i="20"/>
  <c r="T37" i="20"/>
  <c r="G36" i="20"/>
  <c r="I36" i="20"/>
  <c r="M36" i="20"/>
  <c r="O36" i="20"/>
  <c r="Q36" i="20"/>
  <c r="S36" i="20"/>
  <c r="U36" i="20"/>
  <c r="F36" i="20"/>
  <c r="H36" i="20"/>
  <c r="J36" i="20"/>
  <c r="L36" i="20"/>
  <c r="N36" i="20"/>
  <c r="P36" i="20"/>
  <c r="R36" i="20"/>
  <c r="T36" i="20"/>
  <c r="G35" i="20"/>
  <c r="I35" i="20"/>
  <c r="M35" i="20"/>
  <c r="O35" i="20"/>
  <c r="Q35" i="20"/>
  <c r="S35" i="20"/>
  <c r="U35" i="20"/>
  <c r="F35" i="20"/>
  <c r="H35" i="20"/>
  <c r="J35" i="20"/>
  <c r="L35" i="20"/>
  <c r="N35" i="20"/>
  <c r="P35" i="20"/>
  <c r="R35" i="20"/>
  <c r="T35" i="20"/>
  <c r="G30" i="20"/>
  <c r="I30" i="20"/>
  <c r="M30" i="20"/>
  <c r="O30" i="20"/>
  <c r="Q30" i="20"/>
  <c r="S30" i="20"/>
  <c r="U30" i="20"/>
  <c r="F30" i="20"/>
  <c r="H30" i="20"/>
  <c r="J30" i="20"/>
  <c r="L30" i="20"/>
  <c r="N30" i="20"/>
  <c r="P30" i="20"/>
  <c r="R30" i="20"/>
  <c r="T30" i="20"/>
  <c r="G29" i="20"/>
  <c r="I29" i="20"/>
  <c r="M29" i="20"/>
  <c r="O29" i="20"/>
  <c r="Q29" i="20"/>
  <c r="S29" i="20"/>
  <c r="U29" i="20"/>
  <c r="F29" i="20"/>
  <c r="H29" i="20"/>
  <c r="J29" i="20"/>
  <c r="L29" i="20"/>
  <c r="N29" i="20"/>
  <c r="P29" i="20"/>
  <c r="R29" i="20"/>
  <c r="T29" i="20"/>
  <c r="G28" i="20"/>
  <c r="I28" i="20"/>
  <c r="M28" i="20"/>
  <c r="O28" i="20"/>
  <c r="Q28" i="20"/>
  <c r="S28" i="20"/>
  <c r="U28" i="20"/>
  <c r="F28" i="20"/>
  <c r="H28" i="20"/>
  <c r="J28" i="20"/>
  <c r="L28" i="20"/>
  <c r="N28" i="20"/>
  <c r="P28" i="20"/>
  <c r="R28" i="20"/>
  <c r="T28" i="20"/>
  <c r="H12" i="17"/>
  <c r="P12" i="17" s="1"/>
  <c r="N12" i="17"/>
  <c r="H11" i="17"/>
  <c r="P11" i="17"/>
  <c r="H62" i="20"/>
  <c r="F62" i="20"/>
  <c r="G62" i="20"/>
  <c r="I62" i="20"/>
  <c r="J62" i="20"/>
  <c r="L62" i="20"/>
  <c r="M62" i="20"/>
  <c r="N62" i="20"/>
  <c r="O62" i="20"/>
  <c r="P62" i="20"/>
  <c r="Q62" i="20"/>
  <c r="R62" i="20"/>
  <c r="S62" i="20"/>
  <c r="T62" i="20"/>
  <c r="U62" i="20"/>
  <c r="F185" i="20"/>
  <c r="G185" i="20"/>
  <c r="H185" i="20"/>
  <c r="I185" i="20"/>
  <c r="J185" i="20"/>
  <c r="L185" i="20"/>
  <c r="M185" i="20"/>
  <c r="N185" i="20"/>
  <c r="O185" i="20"/>
  <c r="P185" i="20"/>
  <c r="Q185" i="20"/>
  <c r="R185" i="20"/>
  <c r="S185" i="20"/>
  <c r="T185" i="20"/>
  <c r="U185" i="20"/>
  <c r="F186" i="20"/>
  <c r="G186" i="20"/>
  <c r="H186" i="20"/>
  <c r="I186" i="20"/>
  <c r="J186" i="20"/>
  <c r="L186" i="20"/>
  <c r="M186" i="20"/>
  <c r="N186" i="20"/>
  <c r="O186" i="20"/>
  <c r="P186" i="20"/>
  <c r="Q186" i="20"/>
  <c r="R186" i="20"/>
  <c r="S186" i="20"/>
  <c r="T186" i="20"/>
  <c r="U186" i="20"/>
  <c r="F187" i="20"/>
  <c r="G187" i="20"/>
  <c r="H187" i="20"/>
  <c r="I187" i="20"/>
  <c r="J187" i="20"/>
  <c r="L187" i="20"/>
  <c r="M187" i="20"/>
  <c r="N187" i="20"/>
  <c r="O187" i="20"/>
  <c r="P187" i="20"/>
  <c r="Q187" i="20"/>
  <c r="R187" i="20"/>
  <c r="S187" i="20"/>
  <c r="T187" i="20"/>
  <c r="U187" i="20"/>
  <c r="F176" i="20"/>
  <c r="G176" i="20"/>
  <c r="H176" i="20"/>
  <c r="I176" i="20"/>
  <c r="J176" i="20"/>
  <c r="L176" i="20"/>
  <c r="M176" i="20"/>
  <c r="N176" i="20"/>
  <c r="O176" i="20"/>
  <c r="P176" i="20"/>
  <c r="Q176" i="20"/>
  <c r="R176" i="20"/>
  <c r="S176" i="20"/>
  <c r="T176" i="20"/>
  <c r="U176" i="20"/>
  <c r="F177" i="20"/>
  <c r="G177" i="20"/>
  <c r="H177" i="20"/>
  <c r="I177" i="20"/>
  <c r="J177" i="20"/>
  <c r="L177" i="20"/>
  <c r="M177" i="20"/>
  <c r="N177" i="20"/>
  <c r="O177" i="20"/>
  <c r="P177" i="20"/>
  <c r="Q177" i="20"/>
  <c r="R177" i="20"/>
  <c r="S177" i="20"/>
  <c r="T177" i="20"/>
  <c r="U177" i="20"/>
  <c r="F178" i="20"/>
  <c r="G178" i="20"/>
  <c r="H178" i="20"/>
  <c r="I178" i="20"/>
  <c r="J178" i="20"/>
  <c r="L178" i="20"/>
  <c r="M178" i="20"/>
  <c r="N178" i="20"/>
  <c r="O178" i="20"/>
  <c r="P178" i="20"/>
  <c r="Q178" i="20"/>
  <c r="R178" i="20"/>
  <c r="S178" i="20"/>
  <c r="T178" i="20"/>
  <c r="U178" i="20"/>
  <c r="F179" i="20"/>
  <c r="G179" i="20"/>
  <c r="H179" i="20"/>
  <c r="I179" i="20"/>
  <c r="J179" i="20"/>
  <c r="L179" i="20"/>
  <c r="M179" i="20"/>
  <c r="N179" i="20"/>
  <c r="O179" i="20"/>
  <c r="P179" i="20"/>
  <c r="Q179" i="20"/>
  <c r="R179" i="20"/>
  <c r="S179" i="20"/>
  <c r="T179" i="20"/>
  <c r="U179" i="20"/>
  <c r="F180" i="20"/>
  <c r="G180" i="20"/>
  <c r="H180" i="20"/>
  <c r="I180" i="20"/>
  <c r="J180" i="20"/>
  <c r="L180" i="20"/>
  <c r="M180" i="20"/>
  <c r="N180" i="20"/>
  <c r="O180" i="20"/>
  <c r="P180" i="20"/>
  <c r="Q180" i="20"/>
  <c r="R180" i="20"/>
  <c r="S180" i="20"/>
  <c r="T180" i="20"/>
  <c r="U180" i="20"/>
  <c r="F181" i="20"/>
  <c r="G181" i="20"/>
  <c r="H181" i="20"/>
  <c r="I181" i="20"/>
  <c r="J181" i="20"/>
  <c r="L181" i="20"/>
  <c r="M181" i="20"/>
  <c r="N181" i="20"/>
  <c r="O181" i="20"/>
  <c r="P181" i="20"/>
  <c r="Q181" i="20"/>
  <c r="R181" i="20"/>
  <c r="S181" i="20"/>
  <c r="T181" i="20"/>
  <c r="U181" i="20"/>
  <c r="F182" i="20"/>
  <c r="G182" i="20"/>
  <c r="H182" i="20"/>
  <c r="I182" i="20"/>
  <c r="J182" i="20"/>
  <c r="L182" i="20"/>
  <c r="M182" i="20"/>
  <c r="N182" i="20"/>
  <c r="O182" i="20"/>
  <c r="P182" i="20"/>
  <c r="Q182" i="20"/>
  <c r="R182" i="20"/>
  <c r="S182" i="20"/>
  <c r="T182" i="20"/>
  <c r="U182" i="20"/>
  <c r="F183" i="20"/>
  <c r="G183" i="20"/>
  <c r="H183" i="20"/>
  <c r="I183" i="20"/>
  <c r="J183" i="20"/>
  <c r="L183" i="20"/>
  <c r="M183" i="20"/>
  <c r="N183" i="20"/>
  <c r="O183" i="20"/>
  <c r="P183" i="20"/>
  <c r="Q183" i="20"/>
  <c r="R183" i="20"/>
  <c r="S183" i="20"/>
  <c r="T183" i="20"/>
  <c r="U183" i="20"/>
  <c r="F184" i="20"/>
  <c r="G184" i="20"/>
  <c r="H184" i="20"/>
  <c r="I184" i="20"/>
  <c r="J184" i="20"/>
  <c r="L184" i="20"/>
  <c r="M184" i="20"/>
  <c r="N184" i="20"/>
  <c r="O184" i="20"/>
  <c r="P184" i="20"/>
  <c r="Q184" i="20"/>
  <c r="R184" i="20"/>
  <c r="S184" i="20"/>
  <c r="T184" i="20"/>
  <c r="U184" i="20"/>
  <c r="U98" i="20"/>
  <c r="U117" i="20"/>
  <c r="U138" i="20"/>
  <c r="U146" i="20"/>
  <c r="U153" i="20"/>
  <c r="U157" i="20"/>
  <c r="U160" i="20"/>
  <c r="U161" i="20"/>
  <c r="U78" i="20"/>
  <c r="U97" i="20"/>
  <c r="U114" i="20"/>
  <c r="U168" i="20"/>
  <c r="U192" i="20"/>
  <c r="U7" i="20"/>
  <c r="U83" i="20"/>
  <c r="U152" i="20"/>
  <c r="U173" i="20"/>
  <c r="U8" i="20"/>
  <c r="U9" i="20"/>
  <c r="U10" i="20"/>
  <c r="U12" i="20"/>
  <c r="U13" i="20"/>
  <c r="U14" i="20"/>
  <c r="U16" i="20"/>
  <c r="U17" i="20"/>
  <c r="U18" i="20"/>
  <c r="U20" i="20"/>
  <c r="U21" i="20"/>
  <c r="U22" i="20"/>
  <c r="U24" i="20"/>
  <c r="U25" i="20"/>
  <c r="U26" i="20"/>
  <c r="U31" i="20"/>
  <c r="U32" i="20"/>
  <c r="U33" i="20"/>
  <c r="U40" i="20"/>
  <c r="U41" i="20"/>
  <c r="U42" i="20"/>
  <c r="U44" i="20"/>
  <c r="U45" i="20"/>
  <c r="U46" i="20"/>
  <c r="U49" i="20"/>
  <c r="U50" i="20"/>
  <c r="U51" i="20"/>
  <c r="U53" i="20"/>
  <c r="U54" i="20"/>
  <c r="U55" i="20"/>
  <c r="U57" i="20"/>
  <c r="U58" i="20"/>
  <c r="U59" i="20"/>
  <c r="U61" i="20"/>
  <c r="U74" i="20"/>
  <c r="U75" i="20"/>
  <c r="U77" i="20"/>
  <c r="U79" i="20"/>
  <c r="U81" i="20"/>
  <c r="U82" i="20"/>
  <c r="U85" i="20"/>
  <c r="U86" i="20"/>
  <c r="U87" i="20"/>
  <c r="U89" i="20"/>
  <c r="U100" i="20"/>
  <c r="U113" i="20"/>
  <c r="U116" i="20"/>
  <c r="U118" i="20"/>
  <c r="U136" i="20"/>
  <c r="U137" i="20"/>
  <c r="U140" i="20"/>
  <c r="U149" i="20"/>
  <c r="U151" i="20"/>
  <c r="U155" i="20"/>
  <c r="U156" i="20"/>
  <c r="U159" i="20"/>
  <c r="U163" i="20"/>
  <c r="U164" i="20"/>
  <c r="U165" i="20"/>
  <c r="U167" i="20"/>
  <c r="U169" i="20"/>
  <c r="U171" i="20"/>
  <c r="U172" i="20"/>
  <c r="U175" i="20"/>
  <c r="U193" i="20"/>
  <c r="U194" i="20"/>
  <c r="H21" i="17"/>
  <c r="P21" i="17" s="1"/>
  <c r="N21" i="17"/>
  <c r="H20" i="17"/>
  <c r="N20" i="17" s="1"/>
  <c r="H19" i="17"/>
  <c r="P19" i="17" s="1"/>
  <c r="H18" i="17"/>
  <c r="N18" i="17" s="1"/>
  <c r="P18" i="17"/>
  <c r="H17" i="17"/>
  <c r="N17" i="17"/>
  <c r="H16" i="17"/>
  <c r="N16" i="17" s="1"/>
  <c r="H15" i="17"/>
  <c r="P15" i="17" s="1"/>
  <c r="H14" i="17"/>
  <c r="N14" i="17" s="1"/>
  <c r="P14" i="17"/>
  <c r="H13" i="17"/>
  <c r="N13" i="17"/>
  <c r="O12" i="17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31" i="20"/>
  <c r="T32" i="20"/>
  <c r="T33" i="20"/>
  <c r="T34" i="20"/>
  <c r="T40" i="20"/>
  <c r="T41" i="20"/>
  <c r="T42" i="20"/>
  <c r="T43" i="20"/>
  <c r="T44" i="20"/>
  <c r="T45" i="20"/>
  <c r="T46" i="20"/>
  <c r="T48" i="20"/>
  <c r="T49" i="20"/>
  <c r="T50" i="20"/>
  <c r="T51" i="20"/>
  <c r="T52" i="20"/>
  <c r="T53" i="20"/>
  <c r="T54" i="20"/>
  <c r="T55" i="20"/>
  <c r="T56" i="20"/>
  <c r="T57" i="20"/>
  <c r="T58" i="20"/>
  <c r="T59" i="20"/>
  <c r="T60" i="20"/>
  <c r="T61" i="20"/>
  <c r="T74" i="20"/>
  <c r="T75" i="20"/>
  <c r="T76" i="20"/>
  <c r="T77" i="20"/>
  <c r="T78" i="20"/>
  <c r="T79" i="20"/>
  <c r="T80" i="20"/>
  <c r="T81" i="20"/>
  <c r="T82" i="20"/>
  <c r="T83" i="20"/>
  <c r="T84" i="20"/>
  <c r="T85" i="20"/>
  <c r="T86" i="20"/>
  <c r="T87" i="20"/>
  <c r="T88" i="20"/>
  <c r="T89" i="20"/>
  <c r="T97" i="20"/>
  <c r="T98" i="20"/>
  <c r="T99" i="20"/>
  <c r="T100" i="20"/>
  <c r="T113" i="20"/>
  <c r="T114" i="20"/>
  <c r="T115" i="20"/>
  <c r="T116" i="20"/>
  <c r="T117" i="20"/>
  <c r="T118" i="20"/>
  <c r="T135" i="20"/>
  <c r="T136" i="20"/>
  <c r="T137" i="20"/>
  <c r="T138" i="20"/>
  <c r="T139" i="20"/>
  <c r="T140" i="20"/>
  <c r="T146" i="20"/>
  <c r="T149" i="20"/>
  <c r="T150" i="20"/>
  <c r="T151" i="20"/>
  <c r="T152" i="20"/>
  <c r="T153" i="20"/>
  <c r="T154" i="20"/>
  <c r="T155" i="20"/>
  <c r="T156" i="20"/>
  <c r="T157" i="20"/>
  <c r="T158" i="20"/>
  <c r="T159" i="20"/>
  <c r="T160" i="20"/>
  <c r="T161" i="20"/>
  <c r="T162" i="20"/>
  <c r="T163" i="20"/>
  <c r="T164" i="20"/>
  <c r="T165" i="20"/>
  <c r="T166" i="20"/>
  <c r="T167" i="20"/>
  <c r="T168" i="20"/>
  <c r="T169" i="20"/>
  <c r="T170" i="20"/>
  <c r="T171" i="20"/>
  <c r="T172" i="20"/>
  <c r="T173" i="20"/>
  <c r="T174" i="20"/>
  <c r="T175" i="20"/>
  <c r="T192" i="20"/>
  <c r="T193" i="20"/>
  <c r="T194" i="20"/>
  <c r="R7" i="20"/>
  <c r="T7" i="20"/>
  <c r="S8" i="20"/>
  <c r="S9" i="20"/>
  <c r="S10" i="20"/>
  <c r="S12" i="20"/>
  <c r="S13" i="20"/>
  <c r="S14" i="20"/>
  <c r="S16" i="20"/>
  <c r="S17" i="20"/>
  <c r="S18" i="20"/>
  <c r="S20" i="20"/>
  <c r="S21" i="20"/>
  <c r="S22" i="20"/>
  <c r="S24" i="20"/>
  <c r="S25" i="20"/>
  <c r="S26" i="20"/>
  <c r="S31" i="20"/>
  <c r="S32" i="20"/>
  <c r="S33" i="20"/>
  <c r="S40" i="20"/>
  <c r="S41" i="20"/>
  <c r="S42" i="20"/>
  <c r="S44" i="20"/>
  <c r="S45" i="20"/>
  <c r="S46" i="20"/>
  <c r="S49" i="20"/>
  <c r="S50" i="20"/>
  <c r="S51" i="20"/>
  <c r="S53" i="20"/>
  <c r="S54" i="20"/>
  <c r="S55" i="20"/>
  <c r="S57" i="20"/>
  <c r="S58" i="20"/>
  <c r="S59" i="20"/>
  <c r="S61" i="20"/>
  <c r="S74" i="20"/>
  <c r="S75" i="20"/>
  <c r="S77" i="20"/>
  <c r="S78" i="20"/>
  <c r="S79" i="20"/>
  <c r="S81" i="20"/>
  <c r="S82" i="20"/>
  <c r="S83" i="20"/>
  <c r="S85" i="20"/>
  <c r="S86" i="20"/>
  <c r="S87" i="20"/>
  <c r="S89" i="20"/>
  <c r="S97" i="20"/>
  <c r="S98" i="20"/>
  <c r="S100" i="20"/>
  <c r="S113" i="20"/>
  <c r="S114" i="20"/>
  <c r="S116" i="20"/>
  <c r="S117" i="20"/>
  <c r="S118" i="20"/>
  <c r="S136" i="20"/>
  <c r="S137" i="20"/>
  <c r="S138" i="20"/>
  <c r="S140" i="20"/>
  <c r="S146" i="20"/>
  <c r="S149" i="20"/>
  <c r="S151" i="20"/>
  <c r="S152" i="20"/>
  <c r="S153" i="20"/>
  <c r="S155" i="20"/>
  <c r="S156" i="20"/>
  <c r="S157" i="20"/>
  <c r="S159" i="20"/>
  <c r="S160" i="20"/>
  <c r="S161" i="20"/>
  <c r="S163" i="20"/>
  <c r="S164" i="20"/>
  <c r="S165" i="20"/>
  <c r="S167" i="20"/>
  <c r="S168" i="20"/>
  <c r="S169" i="20"/>
  <c r="S171" i="20"/>
  <c r="S172" i="20"/>
  <c r="S173" i="20"/>
  <c r="S175" i="20"/>
  <c r="S192" i="20"/>
  <c r="S193" i="20"/>
  <c r="S194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31" i="20"/>
  <c r="R32" i="20"/>
  <c r="R33" i="20"/>
  <c r="R34" i="20"/>
  <c r="R40" i="20"/>
  <c r="R41" i="20"/>
  <c r="R42" i="20"/>
  <c r="R43" i="20"/>
  <c r="R44" i="20"/>
  <c r="R45" i="20"/>
  <c r="R46" i="20"/>
  <c r="R48" i="20"/>
  <c r="R49" i="20"/>
  <c r="R50" i="20"/>
  <c r="R51" i="20"/>
  <c r="R52" i="20"/>
  <c r="R53" i="20"/>
  <c r="R54" i="20"/>
  <c r="R55" i="20"/>
  <c r="R56" i="20"/>
  <c r="R57" i="20"/>
  <c r="R58" i="20"/>
  <c r="R59" i="20"/>
  <c r="R60" i="20"/>
  <c r="R61" i="20"/>
  <c r="R74" i="20"/>
  <c r="R75" i="20"/>
  <c r="R76" i="20"/>
  <c r="R77" i="20"/>
  <c r="R78" i="20"/>
  <c r="R79" i="20"/>
  <c r="R80" i="20"/>
  <c r="R81" i="20"/>
  <c r="R82" i="20"/>
  <c r="R83" i="20"/>
  <c r="R84" i="20"/>
  <c r="R85" i="20"/>
  <c r="R86" i="20"/>
  <c r="R87" i="20"/>
  <c r="R88" i="20"/>
  <c r="R89" i="20"/>
  <c r="R97" i="20"/>
  <c r="R98" i="20"/>
  <c r="R99" i="20"/>
  <c r="R100" i="20"/>
  <c r="R113" i="20"/>
  <c r="R114" i="20"/>
  <c r="R115" i="20"/>
  <c r="R116" i="20"/>
  <c r="R117" i="20"/>
  <c r="R118" i="20"/>
  <c r="R135" i="20"/>
  <c r="R136" i="20"/>
  <c r="R137" i="20"/>
  <c r="R138" i="20"/>
  <c r="R139" i="20"/>
  <c r="R140" i="20"/>
  <c r="R146" i="20"/>
  <c r="R149" i="20"/>
  <c r="R150" i="20"/>
  <c r="R151" i="20"/>
  <c r="R152" i="20"/>
  <c r="R153" i="20"/>
  <c r="R154" i="20"/>
  <c r="R155" i="20"/>
  <c r="R156" i="20"/>
  <c r="R157" i="20"/>
  <c r="R158" i="20"/>
  <c r="R159" i="20"/>
  <c r="R160" i="20"/>
  <c r="R161" i="20"/>
  <c r="R162" i="20"/>
  <c r="R163" i="20"/>
  <c r="R164" i="20"/>
  <c r="R165" i="20"/>
  <c r="R166" i="20"/>
  <c r="R167" i="20"/>
  <c r="R168" i="20"/>
  <c r="R169" i="20"/>
  <c r="R170" i="20"/>
  <c r="R171" i="20"/>
  <c r="R172" i="20"/>
  <c r="R173" i="20"/>
  <c r="R174" i="20"/>
  <c r="R175" i="20"/>
  <c r="R192" i="20"/>
  <c r="R193" i="20"/>
  <c r="R194" i="20"/>
  <c r="S7" i="20"/>
  <c r="Q8" i="20"/>
  <c r="Q9" i="20"/>
  <c r="Q10" i="20"/>
  <c r="Q12" i="20"/>
  <c r="Q13" i="20"/>
  <c r="Q14" i="20"/>
  <c r="Q16" i="20"/>
  <c r="Q17" i="20"/>
  <c r="Q18" i="20"/>
  <c r="Q20" i="20"/>
  <c r="Q21" i="20"/>
  <c r="Q22" i="20"/>
  <c r="Q24" i="20"/>
  <c r="Q25" i="20"/>
  <c r="Q26" i="20"/>
  <c r="Q31" i="20"/>
  <c r="Q32" i="20"/>
  <c r="Q33" i="20"/>
  <c r="Q40" i="20"/>
  <c r="Q41" i="20"/>
  <c r="Q42" i="20"/>
  <c r="Q44" i="20"/>
  <c r="Q45" i="20"/>
  <c r="Q46" i="20"/>
  <c r="Q49" i="20"/>
  <c r="Q50" i="20"/>
  <c r="Q51" i="20"/>
  <c r="Q53" i="20"/>
  <c r="Q54" i="20"/>
  <c r="Q55" i="20"/>
  <c r="Q57" i="20"/>
  <c r="Q58" i="20"/>
  <c r="Q59" i="20"/>
  <c r="Q61" i="20"/>
  <c r="Q74" i="20"/>
  <c r="Q75" i="20"/>
  <c r="Q77" i="20"/>
  <c r="Q78" i="20"/>
  <c r="Q79" i="20"/>
  <c r="Q81" i="20"/>
  <c r="Q82" i="20"/>
  <c r="Q83" i="20"/>
  <c r="Q85" i="20"/>
  <c r="Q86" i="20"/>
  <c r="Q87" i="20"/>
  <c r="Q89" i="20"/>
  <c r="Q97" i="20"/>
  <c r="Q98" i="20"/>
  <c r="Q100" i="20"/>
  <c r="Q113" i="20"/>
  <c r="Q114" i="20"/>
  <c r="Q116" i="20"/>
  <c r="Q117" i="20"/>
  <c r="Q118" i="20"/>
  <c r="Q136" i="20"/>
  <c r="Q137" i="20"/>
  <c r="Q138" i="20"/>
  <c r="Q140" i="20"/>
  <c r="Q146" i="20"/>
  <c r="Q149" i="20"/>
  <c r="Q151" i="20"/>
  <c r="Q152" i="20"/>
  <c r="Q153" i="20"/>
  <c r="Q155" i="20"/>
  <c r="Q156" i="20"/>
  <c r="Q157" i="20"/>
  <c r="Q159" i="20"/>
  <c r="Q160" i="20"/>
  <c r="Q161" i="20"/>
  <c r="Q163" i="20"/>
  <c r="Q164" i="20"/>
  <c r="Q165" i="20"/>
  <c r="Q167" i="20"/>
  <c r="Q168" i="20"/>
  <c r="Q169" i="20"/>
  <c r="Q171" i="20"/>
  <c r="Q172" i="20"/>
  <c r="Q173" i="20"/>
  <c r="Q175" i="20"/>
  <c r="Q192" i="20"/>
  <c r="Q193" i="20"/>
  <c r="Q194" i="20"/>
  <c r="Q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31" i="20"/>
  <c r="P32" i="20"/>
  <c r="P33" i="20"/>
  <c r="P34" i="20"/>
  <c r="P40" i="20"/>
  <c r="P41" i="20"/>
  <c r="P42" i="20"/>
  <c r="P43" i="20"/>
  <c r="P44" i="20"/>
  <c r="P45" i="20"/>
  <c r="P46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7" i="20"/>
  <c r="P98" i="20"/>
  <c r="P99" i="20"/>
  <c r="P100" i="20"/>
  <c r="P113" i="20"/>
  <c r="P114" i="20"/>
  <c r="P115" i="20"/>
  <c r="P116" i="20"/>
  <c r="P117" i="20"/>
  <c r="P118" i="20"/>
  <c r="P135" i="20"/>
  <c r="P136" i="20"/>
  <c r="P137" i="20"/>
  <c r="P138" i="20"/>
  <c r="P139" i="20"/>
  <c r="P140" i="20"/>
  <c r="P146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92" i="20"/>
  <c r="P193" i="20"/>
  <c r="P194" i="20"/>
  <c r="P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31" i="20"/>
  <c r="O32" i="20"/>
  <c r="O33" i="20"/>
  <c r="O34" i="20"/>
  <c r="O40" i="20"/>
  <c r="O41" i="20"/>
  <c r="O42" i="20"/>
  <c r="O43" i="20"/>
  <c r="O44" i="20"/>
  <c r="O45" i="20"/>
  <c r="O46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74" i="20"/>
  <c r="O75" i="20"/>
  <c r="O76" i="20"/>
  <c r="O77" i="20"/>
  <c r="O78" i="20"/>
  <c r="O79" i="20"/>
  <c r="O80" i="20"/>
  <c r="O81" i="20"/>
  <c r="O82" i="20"/>
  <c r="O83" i="20"/>
  <c r="O84" i="20"/>
  <c r="O85" i="20"/>
  <c r="O86" i="20"/>
  <c r="O87" i="20"/>
  <c r="O88" i="20"/>
  <c r="O89" i="20"/>
  <c r="O97" i="20"/>
  <c r="O98" i="20"/>
  <c r="O99" i="20"/>
  <c r="O100" i="20"/>
  <c r="O113" i="20"/>
  <c r="O114" i="20"/>
  <c r="O115" i="20"/>
  <c r="O116" i="20"/>
  <c r="O117" i="20"/>
  <c r="O118" i="20"/>
  <c r="O135" i="20"/>
  <c r="O136" i="20"/>
  <c r="O137" i="20"/>
  <c r="O138" i="20"/>
  <c r="O139" i="20"/>
  <c r="O140" i="20"/>
  <c r="O146" i="20"/>
  <c r="O149" i="20"/>
  <c r="O150" i="20"/>
  <c r="O151" i="20"/>
  <c r="O152" i="20"/>
  <c r="O153" i="20"/>
  <c r="O154" i="20"/>
  <c r="O155" i="20"/>
  <c r="O156" i="20"/>
  <c r="O157" i="20"/>
  <c r="O158" i="20"/>
  <c r="O159" i="20"/>
  <c r="O160" i="20"/>
  <c r="O161" i="20"/>
  <c r="O162" i="20"/>
  <c r="O163" i="20"/>
  <c r="O164" i="20"/>
  <c r="O165" i="20"/>
  <c r="O166" i="20"/>
  <c r="O167" i="20"/>
  <c r="O168" i="20"/>
  <c r="O169" i="20"/>
  <c r="O170" i="20"/>
  <c r="O171" i="20"/>
  <c r="O172" i="20"/>
  <c r="O173" i="20"/>
  <c r="O174" i="20"/>
  <c r="O175" i="20"/>
  <c r="O192" i="20"/>
  <c r="O193" i="20"/>
  <c r="O194" i="20"/>
  <c r="O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31" i="20"/>
  <c r="N32" i="20"/>
  <c r="N33" i="20"/>
  <c r="N34" i="20"/>
  <c r="N40" i="20"/>
  <c r="N41" i="20"/>
  <c r="N42" i="20"/>
  <c r="N43" i="20"/>
  <c r="N44" i="20"/>
  <c r="N45" i="20"/>
  <c r="N46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74" i="20"/>
  <c r="N75" i="20"/>
  <c r="N76" i="20"/>
  <c r="N77" i="20"/>
  <c r="N78" i="20"/>
  <c r="N79" i="20"/>
  <c r="N80" i="20"/>
  <c r="N81" i="20"/>
  <c r="N82" i="20"/>
  <c r="N83" i="20"/>
  <c r="N84" i="20"/>
  <c r="N85" i="20"/>
  <c r="N86" i="20"/>
  <c r="N87" i="20"/>
  <c r="N88" i="20"/>
  <c r="N89" i="20"/>
  <c r="N97" i="20"/>
  <c r="N98" i="20"/>
  <c r="N99" i="20"/>
  <c r="N100" i="20"/>
  <c r="N113" i="20"/>
  <c r="N114" i="20"/>
  <c r="N115" i="20"/>
  <c r="N116" i="20"/>
  <c r="N117" i="20"/>
  <c r="N118" i="20"/>
  <c r="N135" i="20"/>
  <c r="N136" i="20"/>
  <c r="N137" i="20"/>
  <c r="N138" i="20"/>
  <c r="N139" i="20"/>
  <c r="N140" i="20"/>
  <c r="N146" i="20"/>
  <c r="N149" i="20"/>
  <c r="N150" i="20"/>
  <c r="N151" i="20"/>
  <c r="N152" i="20"/>
  <c r="N153" i="20"/>
  <c r="N154" i="20"/>
  <c r="N155" i="20"/>
  <c r="N156" i="20"/>
  <c r="N157" i="20"/>
  <c r="N158" i="20"/>
  <c r="N159" i="20"/>
  <c r="N160" i="20"/>
  <c r="N161" i="20"/>
  <c r="N162" i="20"/>
  <c r="N163" i="20"/>
  <c r="N164" i="20"/>
  <c r="N165" i="20"/>
  <c r="N166" i="20"/>
  <c r="N167" i="20"/>
  <c r="N168" i="20"/>
  <c r="N169" i="20"/>
  <c r="N170" i="20"/>
  <c r="N171" i="20"/>
  <c r="N172" i="20"/>
  <c r="N173" i="20"/>
  <c r="N174" i="20"/>
  <c r="N175" i="20"/>
  <c r="N192" i="20"/>
  <c r="N193" i="20"/>
  <c r="N194" i="20"/>
  <c r="N7" i="20"/>
  <c r="M8" i="20"/>
  <c r="M9" i="20"/>
  <c r="M10" i="20"/>
  <c r="M12" i="20"/>
  <c r="M13" i="20"/>
  <c r="M14" i="20"/>
  <c r="M16" i="20"/>
  <c r="M17" i="20"/>
  <c r="M18" i="20"/>
  <c r="M20" i="20"/>
  <c r="M21" i="20"/>
  <c r="M22" i="20"/>
  <c r="M24" i="20"/>
  <c r="M25" i="20"/>
  <c r="M26" i="20"/>
  <c r="M31" i="20"/>
  <c r="M32" i="20"/>
  <c r="M33" i="20"/>
  <c r="M40" i="20"/>
  <c r="M41" i="20"/>
  <c r="M42" i="20"/>
  <c r="M44" i="20"/>
  <c r="M45" i="20"/>
  <c r="M46" i="20"/>
  <c r="M49" i="20"/>
  <c r="M50" i="20"/>
  <c r="M51" i="20"/>
  <c r="M53" i="20"/>
  <c r="M54" i="20"/>
  <c r="M55" i="20"/>
  <c r="M57" i="20"/>
  <c r="M58" i="20"/>
  <c r="M59" i="20"/>
  <c r="M61" i="20"/>
  <c r="M74" i="20"/>
  <c r="M75" i="20"/>
  <c r="M77" i="20"/>
  <c r="M78" i="20"/>
  <c r="M79" i="20"/>
  <c r="M81" i="20"/>
  <c r="M82" i="20"/>
  <c r="M83" i="20"/>
  <c r="M85" i="20"/>
  <c r="M86" i="20"/>
  <c r="M87" i="20"/>
  <c r="M89" i="20"/>
  <c r="M97" i="20"/>
  <c r="M98" i="20"/>
  <c r="M100" i="20"/>
  <c r="M113" i="20"/>
  <c r="M114" i="20"/>
  <c r="M116" i="20"/>
  <c r="M117" i="20"/>
  <c r="M118" i="20"/>
  <c r="M136" i="20"/>
  <c r="M137" i="20"/>
  <c r="M138" i="20"/>
  <c r="M140" i="20"/>
  <c r="M146" i="20"/>
  <c r="M149" i="20"/>
  <c r="M151" i="20"/>
  <c r="M152" i="20"/>
  <c r="M153" i="20"/>
  <c r="M155" i="20"/>
  <c r="M156" i="20"/>
  <c r="M157" i="20"/>
  <c r="M159" i="20"/>
  <c r="M160" i="20"/>
  <c r="M161" i="20"/>
  <c r="M163" i="20"/>
  <c r="M164" i="20"/>
  <c r="M165" i="20"/>
  <c r="M167" i="20"/>
  <c r="M168" i="20"/>
  <c r="M169" i="20"/>
  <c r="M171" i="20"/>
  <c r="M172" i="20"/>
  <c r="M173" i="20"/>
  <c r="M175" i="20"/>
  <c r="M192" i="20"/>
  <c r="M193" i="20"/>
  <c r="M194" i="20"/>
  <c r="M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31" i="20"/>
  <c r="L32" i="20"/>
  <c r="L33" i="20"/>
  <c r="L34" i="20"/>
  <c r="L40" i="20"/>
  <c r="L41" i="20"/>
  <c r="L42" i="20"/>
  <c r="L43" i="20"/>
  <c r="L44" i="20"/>
  <c r="L45" i="20"/>
  <c r="L46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74" i="20"/>
  <c r="L75" i="20"/>
  <c r="L76" i="20"/>
  <c r="L77" i="20"/>
  <c r="L78" i="20"/>
  <c r="L79" i="20"/>
  <c r="L80" i="20"/>
  <c r="L81" i="20"/>
  <c r="L82" i="20"/>
  <c r="L83" i="20"/>
  <c r="L84" i="20"/>
  <c r="L85" i="20"/>
  <c r="L86" i="20"/>
  <c r="L87" i="20"/>
  <c r="L88" i="20"/>
  <c r="L89" i="20"/>
  <c r="L97" i="20"/>
  <c r="L98" i="20"/>
  <c r="L99" i="20"/>
  <c r="L100" i="20"/>
  <c r="L113" i="20"/>
  <c r="L114" i="20"/>
  <c r="L115" i="20"/>
  <c r="L116" i="20"/>
  <c r="L117" i="20"/>
  <c r="L118" i="20"/>
  <c r="L135" i="20"/>
  <c r="L136" i="20"/>
  <c r="L137" i="20"/>
  <c r="L138" i="20"/>
  <c r="L139" i="20"/>
  <c r="L140" i="20"/>
  <c r="L146" i="20"/>
  <c r="L149" i="20"/>
  <c r="L150" i="20"/>
  <c r="L151" i="20"/>
  <c r="L152" i="20"/>
  <c r="L153" i="20"/>
  <c r="L154" i="20"/>
  <c r="L155" i="20"/>
  <c r="L156" i="20"/>
  <c r="L157" i="20"/>
  <c r="L158" i="20"/>
  <c r="L159" i="20"/>
  <c r="L160" i="20"/>
  <c r="L161" i="20"/>
  <c r="L162" i="20"/>
  <c r="L163" i="20"/>
  <c r="L164" i="20"/>
  <c r="L165" i="20"/>
  <c r="L166" i="20"/>
  <c r="L167" i="20"/>
  <c r="L168" i="20"/>
  <c r="L169" i="20"/>
  <c r="L170" i="20"/>
  <c r="L171" i="20"/>
  <c r="L172" i="20"/>
  <c r="L173" i="20"/>
  <c r="L174" i="20"/>
  <c r="L175" i="20"/>
  <c r="L192" i="20"/>
  <c r="L193" i="20"/>
  <c r="L194" i="20"/>
  <c r="L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31" i="20"/>
  <c r="J32" i="20"/>
  <c r="J33" i="20"/>
  <c r="J34" i="20"/>
  <c r="J40" i="20"/>
  <c r="J41" i="20"/>
  <c r="J42" i="20"/>
  <c r="J43" i="20"/>
  <c r="J44" i="20"/>
  <c r="J45" i="20"/>
  <c r="J46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7" i="20"/>
  <c r="J98" i="20"/>
  <c r="J99" i="20"/>
  <c r="J100" i="20"/>
  <c r="J113" i="20"/>
  <c r="J114" i="20"/>
  <c r="J115" i="20"/>
  <c r="J116" i="20"/>
  <c r="J117" i="20"/>
  <c r="J118" i="20"/>
  <c r="J135" i="20"/>
  <c r="J136" i="20"/>
  <c r="J137" i="20"/>
  <c r="J138" i="20"/>
  <c r="J139" i="20"/>
  <c r="J140" i="20"/>
  <c r="J146" i="20"/>
  <c r="J149" i="20"/>
  <c r="J150" i="20"/>
  <c r="J151" i="20"/>
  <c r="J152" i="20"/>
  <c r="J153" i="20"/>
  <c r="J154" i="20"/>
  <c r="J155" i="20"/>
  <c r="J156" i="20"/>
  <c r="J157" i="20"/>
  <c r="J158" i="20"/>
  <c r="J159" i="20"/>
  <c r="J160" i="20"/>
  <c r="J161" i="20"/>
  <c r="J162" i="20"/>
  <c r="J163" i="20"/>
  <c r="J164" i="20"/>
  <c r="J165" i="20"/>
  <c r="J166" i="20"/>
  <c r="J167" i="20"/>
  <c r="J168" i="20"/>
  <c r="J169" i="20"/>
  <c r="J170" i="20"/>
  <c r="J171" i="20"/>
  <c r="J172" i="20"/>
  <c r="J173" i="20"/>
  <c r="J174" i="20"/>
  <c r="J175" i="20"/>
  <c r="J192" i="20"/>
  <c r="J193" i="20"/>
  <c r="J194" i="20"/>
  <c r="J7" i="20"/>
  <c r="I8" i="20"/>
  <c r="I9" i="20"/>
  <c r="I10" i="20"/>
  <c r="I12" i="20"/>
  <c r="I13" i="20"/>
  <c r="I14" i="20"/>
  <c r="I16" i="20"/>
  <c r="I17" i="20"/>
  <c r="I18" i="20"/>
  <c r="I20" i="20"/>
  <c r="I21" i="20"/>
  <c r="I22" i="20"/>
  <c r="I24" i="20"/>
  <c r="I25" i="20"/>
  <c r="I26" i="20"/>
  <c r="I31" i="20"/>
  <c r="I32" i="20"/>
  <c r="I33" i="20"/>
  <c r="I40" i="20"/>
  <c r="I41" i="20"/>
  <c r="I42" i="20"/>
  <c r="I44" i="20"/>
  <c r="I45" i="20"/>
  <c r="I46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7" i="20"/>
  <c r="I98" i="20"/>
  <c r="I99" i="20"/>
  <c r="I100" i="20"/>
  <c r="I113" i="20"/>
  <c r="I114" i="20"/>
  <c r="I115" i="20"/>
  <c r="I116" i="20"/>
  <c r="I117" i="20"/>
  <c r="I118" i="20"/>
  <c r="I135" i="20"/>
  <c r="I136" i="20"/>
  <c r="I137" i="20"/>
  <c r="I138" i="20"/>
  <c r="I139" i="20"/>
  <c r="I140" i="20"/>
  <c r="I146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I161" i="20"/>
  <c r="I162" i="20"/>
  <c r="I163" i="20"/>
  <c r="I164" i="20"/>
  <c r="I165" i="20"/>
  <c r="I166" i="20"/>
  <c r="I167" i="20"/>
  <c r="I168" i="20"/>
  <c r="I169" i="20"/>
  <c r="I170" i="20"/>
  <c r="I171" i="20"/>
  <c r="I172" i="20"/>
  <c r="I173" i="20"/>
  <c r="I174" i="20"/>
  <c r="I175" i="20"/>
  <c r="I192" i="20"/>
  <c r="I193" i="20"/>
  <c r="I194" i="20"/>
  <c r="I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31" i="20"/>
  <c r="H32" i="20"/>
  <c r="H33" i="20"/>
  <c r="H34" i="20"/>
  <c r="H40" i="20"/>
  <c r="H41" i="20"/>
  <c r="H42" i="20"/>
  <c r="H43" i="20"/>
  <c r="H44" i="20"/>
  <c r="H45" i="20"/>
  <c r="H46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7" i="20"/>
  <c r="H98" i="20"/>
  <c r="H99" i="20"/>
  <c r="H100" i="20"/>
  <c r="H113" i="20"/>
  <c r="H114" i="20"/>
  <c r="H115" i="20"/>
  <c r="H116" i="20"/>
  <c r="H117" i="20"/>
  <c r="H118" i="20"/>
  <c r="H135" i="20"/>
  <c r="H136" i="20"/>
  <c r="H137" i="20"/>
  <c r="H138" i="20"/>
  <c r="H139" i="20"/>
  <c r="H140" i="20"/>
  <c r="H146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71" i="20"/>
  <c r="H172" i="20"/>
  <c r="H173" i="20"/>
  <c r="H174" i="20"/>
  <c r="H175" i="20"/>
  <c r="H192" i="20"/>
  <c r="H193" i="20"/>
  <c r="H194" i="20"/>
  <c r="H7" i="20"/>
  <c r="G21" i="20"/>
  <c r="G22" i="20"/>
  <c r="G24" i="20"/>
  <c r="G25" i="20"/>
  <c r="G26" i="20"/>
  <c r="G31" i="20"/>
  <c r="G32" i="20"/>
  <c r="G33" i="20"/>
  <c r="G40" i="20"/>
  <c r="G41" i="20"/>
  <c r="G42" i="20"/>
  <c r="G44" i="20"/>
  <c r="G45" i="20"/>
  <c r="G46" i="20"/>
  <c r="G49" i="20"/>
  <c r="G50" i="20"/>
  <c r="G51" i="20"/>
  <c r="G53" i="20"/>
  <c r="G54" i="20"/>
  <c r="G55" i="20"/>
  <c r="G57" i="20"/>
  <c r="G58" i="20"/>
  <c r="G59" i="20"/>
  <c r="G61" i="20"/>
  <c r="G74" i="20"/>
  <c r="G75" i="20"/>
  <c r="G77" i="20"/>
  <c r="G78" i="20"/>
  <c r="G79" i="20"/>
  <c r="G81" i="20"/>
  <c r="G82" i="20"/>
  <c r="G83" i="20"/>
  <c r="G85" i="20"/>
  <c r="G86" i="20"/>
  <c r="G87" i="20"/>
  <c r="G89" i="20"/>
  <c r="G97" i="20"/>
  <c r="G98" i="20"/>
  <c r="G100" i="20"/>
  <c r="G113" i="20"/>
  <c r="G114" i="20"/>
  <c r="G116" i="20"/>
  <c r="G117" i="20"/>
  <c r="G118" i="20"/>
  <c r="G136" i="20"/>
  <c r="G137" i="20"/>
  <c r="G138" i="20"/>
  <c r="G140" i="20"/>
  <c r="G146" i="20"/>
  <c r="G149" i="20"/>
  <c r="G151" i="20"/>
  <c r="G152" i="20"/>
  <c r="G153" i="20"/>
  <c r="G155" i="20"/>
  <c r="G156" i="20"/>
  <c r="G157" i="20"/>
  <c r="G159" i="20"/>
  <c r="G160" i="20"/>
  <c r="G161" i="20"/>
  <c r="G163" i="20"/>
  <c r="G164" i="20"/>
  <c r="G165" i="20"/>
  <c r="G167" i="20"/>
  <c r="G168" i="20"/>
  <c r="G169" i="20"/>
  <c r="G171" i="20"/>
  <c r="G172" i="20"/>
  <c r="G173" i="20"/>
  <c r="G175" i="20"/>
  <c r="G192" i="20"/>
  <c r="G193" i="20"/>
  <c r="G194" i="20"/>
  <c r="F21" i="20"/>
  <c r="F22" i="20"/>
  <c r="F23" i="20"/>
  <c r="F24" i="20"/>
  <c r="F25" i="20"/>
  <c r="F26" i="20"/>
  <c r="F27" i="20"/>
  <c r="F31" i="20"/>
  <c r="F32" i="20"/>
  <c r="F33" i="20"/>
  <c r="F34" i="20"/>
  <c r="F46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7" i="20"/>
  <c r="F98" i="20"/>
  <c r="F99" i="20"/>
  <c r="F100" i="20"/>
  <c r="F113" i="20"/>
  <c r="F114" i="20"/>
  <c r="F115" i="20"/>
  <c r="F116" i="20"/>
  <c r="F117" i="20"/>
  <c r="F118" i="20"/>
  <c r="F135" i="20"/>
  <c r="F136" i="20"/>
  <c r="F137" i="20"/>
  <c r="F138" i="20"/>
  <c r="F139" i="20"/>
  <c r="F140" i="20"/>
  <c r="F146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92" i="20"/>
  <c r="F193" i="20"/>
  <c r="F194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F20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O21" i="17"/>
  <c r="O13" i="17"/>
  <c r="O14" i="17"/>
  <c r="O15" i="17"/>
  <c r="O16" i="17"/>
  <c r="O17" i="17"/>
  <c r="O18" i="17"/>
  <c r="O19" i="17"/>
  <c r="O20" i="17"/>
  <c r="O11" i="17"/>
  <c r="O10" i="17"/>
  <c r="L22" i="17"/>
  <c r="K22" i="17"/>
  <c r="S174" i="20"/>
  <c r="U174" i="20"/>
  <c r="Q174" i="20"/>
  <c r="M174" i="20"/>
  <c r="G174" i="20"/>
  <c r="S170" i="20"/>
  <c r="U170" i="20"/>
  <c r="Q170" i="20"/>
  <c r="M170" i="20"/>
  <c r="G170" i="20"/>
  <c r="S166" i="20"/>
  <c r="U166" i="20"/>
  <c r="Q166" i="20"/>
  <c r="M166" i="20"/>
  <c r="G166" i="20"/>
  <c r="S162" i="20"/>
  <c r="U162" i="20"/>
  <c r="Q162" i="20"/>
  <c r="M162" i="20"/>
  <c r="G162" i="20"/>
  <c r="S158" i="20"/>
  <c r="U158" i="20"/>
  <c r="Q158" i="20"/>
  <c r="M158" i="20"/>
  <c r="G158" i="20"/>
  <c r="S154" i="20"/>
  <c r="U154" i="20"/>
  <c r="Q154" i="20"/>
  <c r="M154" i="20"/>
  <c r="G154" i="20"/>
  <c r="S150" i="20"/>
  <c r="U150" i="20"/>
  <c r="Q150" i="20"/>
  <c r="M150" i="20"/>
  <c r="G150" i="20"/>
  <c r="S139" i="20"/>
  <c r="U139" i="20"/>
  <c r="Q139" i="20"/>
  <c r="M139" i="20"/>
  <c r="G139" i="20"/>
  <c r="S135" i="20"/>
  <c r="U135" i="20"/>
  <c r="Q135" i="20"/>
  <c r="M135" i="20"/>
  <c r="G135" i="20"/>
  <c r="S115" i="20"/>
  <c r="U115" i="20"/>
  <c r="Q115" i="20"/>
  <c r="M115" i="20"/>
  <c r="G115" i="20"/>
  <c r="S99" i="20"/>
  <c r="U99" i="20"/>
  <c r="Q99" i="20"/>
  <c r="M99" i="20"/>
  <c r="G99" i="20"/>
  <c r="S88" i="20"/>
  <c r="U88" i="20"/>
  <c r="Q88" i="20"/>
  <c r="M88" i="20"/>
  <c r="G88" i="20"/>
  <c r="S84" i="20"/>
  <c r="U84" i="20"/>
  <c r="Q84" i="20"/>
  <c r="M84" i="20"/>
  <c r="G84" i="20"/>
  <c r="S80" i="20"/>
  <c r="U80" i="20"/>
  <c r="Q80" i="20"/>
  <c r="M80" i="20"/>
  <c r="G80" i="20"/>
  <c r="S76" i="20"/>
  <c r="U76" i="20"/>
  <c r="Q76" i="20"/>
  <c r="M76" i="20"/>
  <c r="G76" i="20"/>
  <c r="S60" i="20"/>
  <c r="U60" i="20"/>
  <c r="Q60" i="20"/>
  <c r="M60" i="20"/>
  <c r="G60" i="20"/>
  <c r="S56" i="20"/>
  <c r="U56" i="20"/>
  <c r="Q56" i="20"/>
  <c r="M56" i="20"/>
  <c r="G56" i="20"/>
  <c r="S52" i="20"/>
  <c r="U52" i="20"/>
  <c r="Q52" i="20"/>
  <c r="M52" i="20"/>
  <c r="G52" i="20"/>
  <c r="S48" i="20"/>
  <c r="U48" i="20"/>
  <c r="Q48" i="20"/>
  <c r="M48" i="20"/>
  <c r="G48" i="20"/>
  <c r="S43" i="20"/>
  <c r="U43" i="20"/>
  <c r="Q43" i="20"/>
  <c r="M43" i="20"/>
  <c r="I43" i="20"/>
  <c r="G43" i="20"/>
  <c r="S34" i="20"/>
  <c r="U34" i="20"/>
  <c r="Q34" i="20"/>
  <c r="M34" i="20"/>
  <c r="I34" i="20"/>
  <c r="G34" i="20"/>
  <c r="S27" i="20"/>
  <c r="U27" i="20"/>
  <c r="Q27" i="20"/>
  <c r="M27" i="20"/>
  <c r="I27" i="20"/>
  <c r="G27" i="20"/>
  <c r="S23" i="20"/>
  <c r="U23" i="20"/>
  <c r="Q23" i="20"/>
  <c r="M23" i="20"/>
  <c r="I23" i="20"/>
  <c r="G23" i="20"/>
  <c r="S19" i="20"/>
  <c r="U19" i="20"/>
  <c r="Q19" i="20"/>
  <c r="M19" i="20"/>
  <c r="I19" i="20"/>
  <c r="S15" i="20"/>
  <c r="U15" i="20"/>
  <c r="Q15" i="20"/>
  <c r="M15" i="20"/>
  <c r="I15" i="20"/>
  <c r="S11" i="20"/>
  <c r="U11" i="20"/>
  <c r="Q11" i="20"/>
  <c r="M11" i="20"/>
  <c r="I11" i="20"/>
  <c r="P13" i="17"/>
  <c r="P17" i="17"/>
  <c r="N15" i="17"/>
  <c r="N19" i="17"/>
  <c r="N11" i="17"/>
  <c r="P16" i="17" l="1"/>
  <c r="P20" i="17"/>
  <c r="P10" i="17"/>
</calcChain>
</file>

<file path=xl/sharedStrings.xml><?xml version="1.0" encoding="utf-8"?>
<sst xmlns="http://schemas.openxmlformats.org/spreadsheetml/2006/main" count="301" uniqueCount="273">
  <si>
    <t>FES</t>
  </si>
  <si>
    <t>Transmitancia</t>
  </si>
  <si>
    <t>[W/m2K]</t>
  </si>
  <si>
    <t>Nro</t>
  </si>
  <si>
    <t>Orientacion</t>
  </si>
  <si>
    <t>Norte - 341° a 20°</t>
  </si>
  <si>
    <t>Este - 21° a 160°</t>
  </si>
  <si>
    <t>Sur - 161° a 200°</t>
  </si>
  <si>
    <t>Oeste - 201° a 340°</t>
  </si>
  <si>
    <t>Transmitancia térmica (K) [W/m² K]</t>
  </si>
  <si>
    <t>Superficies semitransparentes</t>
  </si>
  <si>
    <t>Maximos</t>
  </si>
  <si>
    <t>Sin Proteccion</t>
  </si>
  <si>
    <t>Parasol horizontal fijo con proporcion 1:2 saliente- altura</t>
  </si>
  <si>
    <t>Parasoles verticales moviles</t>
  </si>
  <si>
    <t>Tipo de vidrio</t>
  </si>
  <si>
    <t>Policarbonato macizo transparente incoloro de 3 mm</t>
  </si>
  <si>
    <t>Posicion</t>
  </si>
  <si>
    <t>Proteccion</t>
  </si>
  <si>
    <t xml:space="preserve">Descripción </t>
  </si>
  <si>
    <t>Orientación</t>
  </si>
  <si>
    <t>Factor de Expos. Solar</t>
  </si>
  <si>
    <t>Parasol horiz. fijo con proporcion 1:2 saliente-altura</t>
  </si>
  <si>
    <t>Transmit. [W/m2K]</t>
  </si>
  <si>
    <t xml:space="preserve">Firma: </t>
  </si>
  <si>
    <t>ORDENANZA Nº 8757/11</t>
  </si>
  <si>
    <t>Fecha:</t>
  </si>
  <si>
    <t>Nombre y Apellido del Propietario:</t>
  </si>
  <si>
    <t>Nombre y Apellido del Profesional:</t>
  </si>
  <si>
    <t>Inmueble:  Sección:                  Manzana:                 Gráfico:              S/División:              S/Parcela:</t>
  </si>
  <si>
    <t>Valor máximo admisible</t>
  </si>
  <si>
    <t>Sin Protección</t>
  </si>
  <si>
    <r>
      <t>PLANILLA 3:</t>
    </r>
    <r>
      <rPr>
        <b/>
        <sz val="11"/>
        <color indexed="8"/>
        <rFont val="Arial"/>
        <family val="2"/>
      </rPr>
      <t xml:space="preserve">  Verificación de Transmitancia Térmica y Factor de Exposición Solar de Cerramientos Transparentes.  </t>
    </r>
  </si>
  <si>
    <t>U Glass simple</t>
  </si>
  <si>
    <t>U Glass doble</t>
  </si>
  <si>
    <t>Ladrillos de vidrio de 8 cm con una camara</t>
  </si>
  <si>
    <t>Ladrillos de vidrio de 16 cm con dos camaras</t>
  </si>
  <si>
    <t>Policarbonato incoloro con 2 camaras espesor 10 mm</t>
  </si>
  <si>
    <t>Policarbonato opalino satinado con 2 camaras espesor 10 mm</t>
  </si>
  <si>
    <t xml:space="preserve">Persiana exterior con tablillas inclinadas </t>
  </si>
  <si>
    <t>Cortina exterior de tela o toldo.</t>
  </si>
  <si>
    <t>Persiana exterior con tablillas inclinadas</t>
  </si>
  <si>
    <t>Cortina exterior de tela o toldo</t>
  </si>
  <si>
    <t>Obstaculos cercano en el horizonte</t>
  </si>
  <si>
    <t>Postigo hermético</t>
  </si>
  <si>
    <t>Monolitico Incoloro (crudo, templado o laminado) 3mm</t>
  </si>
  <si>
    <t>Monolitico Incoloro (crudo, templado o laminado) 4mm</t>
  </si>
  <si>
    <t>Monolitico Incoloro (crudo, templado o laminado) 6mm</t>
  </si>
  <si>
    <t>Monolitico Incoloro (crudo, templado o laminado) 8mm</t>
  </si>
  <si>
    <t>DVH cámara de 9mm Incolor exterior 4mm y aire en su interior. Vidrio incoloro interior 4mm. ( 4+9+4 )</t>
  </si>
  <si>
    <t>DVH cámara de 9mm Incolor exterior 6mm y aire en su interior. Vidrio incoloro interior 4mm. ( 6+9+4 )</t>
  </si>
  <si>
    <t>DVH cámara de 12mm Incolor exterior 4mm y aire en su interior. Vidrio incoloro interior 4mm. ( 4+12+4 )</t>
  </si>
  <si>
    <t>DVH cámara de 12mm Incolor exterior 6mm y aire en su interior. Vidrio incoloro interior 6mm. ( 6+12+6 )</t>
  </si>
  <si>
    <t>DVH cámara de 12mm Incolor exterior 4mm y aire en su interior. Vidrio interior Baja Emisividad de 6mm. ( 4+12+6 )</t>
  </si>
  <si>
    <t>DVH cámara de 12mm Incolor exterior 6mm y aire en su interior. Vidrio interior Baja Emisividad de 6mm. ( 6+12+6 )</t>
  </si>
  <si>
    <t>lucernarios / inf. 60 º</t>
  </si>
  <si>
    <t>Cortina exterior Microperforada</t>
  </si>
  <si>
    <t>Postigo hermético exterior</t>
  </si>
  <si>
    <t>Factor Solar Datos CAVIPLAN</t>
  </si>
  <si>
    <t>de iram</t>
  </si>
  <si>
    <t>DVH cámara de 12mm Incolor exterior 3mm y aire en su interior. Vidrio incoloro interior 3mm. ( 3+12+3 )</t>
  </si>
  <si>
    <t>DVH cámara de 15mm Incolor exterior 6mm y 90% argón en su interior. Vidrio interior Baja Emisividad de 6mm. ( 6+15+6 ).</t>
  </si>
  <si>
    <t>DVH cámara de 6mm Incolor exterior 4mm y aire en su interior. Vidrio incoloro interior 4mm. ( 4+6+4 )</t>
  </si>
  <si>
    <r>
      <t xml:space="preserve">DVH cámara de 15mm Pirolitico de control solar, alta reflectividad y baja emisividad sobre azul verdoso exterior 6mm y 90% argón en su interior. Vidrio interior Baja Emisividad de 6mm. ( 6+15+6 ). </t>
    </r>
    <r>
      <rPr>
        <b/>
        <sz val="10"/>
        <color indexed="17"/>
        <rFont val="Arial"/>
        <family val="2"/>
      </rPr>
      <t>(Eclipse Advantage +15+Energy Advantage Low-E VASA o Similar)</t>
    </r>
  </si>
  <si>
    <r>
      <t xml:space="preserve">DVH cámara de 15mm Pirolitico de control solar, alta reflectividad y baja emisividad sobre verde intenso exterior 6mm y 90% argón en su interior. Vidrio interior Baja Emisividad de 6mm. ( 6+15+6 ). </t>
    </r>
    <r>
      <rPr>
        <b/>
        <sz val="10"/>
        <color indexed="17"/>
        <rFont val="Arial"/>
        <family val="2"/>
      </rPr>
      <t>(Eclipse Advantage +15+Energy Advantage Low-E VASA o Similar)</t>
    </r>
  </si>
  <si>
    <r>
      <t xml:space="preserve">DVH cámara de 15mm Pirolitico de control solar, alta reflectividad y baja emisividad sobre azul intenso exterior 6mm y 90% argón en su interior. Vidrio interior Baja Emisividad de 6mm. ( 6+15+6 ). </t>
    </r>
    <r>
      <rPr>
        <b/>
        <sz val="10"/>
        <color indexed="17"/>
        <rFont val="Arial"/>
        <family val="2"/>
      </rPr>
      <t>(Eclipse Advantage +15+Energy Advantage Low-E VASA o Similar)</t>
    </r>
  </si>
  <si>
    <r>
      <t xml:space="preserve">DVH cámara de 15mm Pirolitico de control solar, alta reflectividad y baja emisividad sobre incoloro exterior 6mm y 90% argón en su interior. Vidrio interior Baja Emisividad de 6mm. ( 6+15+6 ). </t>
    </r>
    <r>
      <rPr>
        <b/>
        <sz val="10"/>
        <color indexed="17"/>
        <rFont val="Arial"/>
        <family val="2"/>
      </rPr>
      <t>(Eclipse Advantage +15+Energy Advantage Low-E VASA o Similar)</t>
    </r>
  </si>
  <si>
    <r>
      <t xml:space="preserve">DVH cámara de 15mm Pirolitico de control solar, baja reflectividad y baja emisividad sobre incoloro exterior 6mm y 90% argón en su interior. Vidrio interior Baja Emisividad de 6mm. ( 6+15+6 ). </t>
    </r>
    <r>
      <rPr>
        <b/>
        <sz val="10"/>
        <color indexed="17"/>
        <rFont val="Arial"/>
        <family val="2"/>
      </rPr>
      <t>(Solar-E On Clear +15+ Energy Advantage Low-E VASA o Similar)</t>
    </r>
  </si>
  <si>
    <r>
      <t>DVH cámara de 15mm coloreado en su masa Azul Intenso  exterior  6mm y 90% argón en su interior. Vidrio interior Baja Emisividad de 6mm. ( 6+15+6 ).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Artic Blue / Super Tint +15+ Energy Advantage Low-E VASA o Similar)</t>
    </r>
  </si>
  <si>
    <r>
      <t>DVH cámara de 15mm coloreado en su masa Verde Intenso exterior  6mm y 90% argón en su interior. Vidrio interior Baja Emisividad de 6mm. ( 6+15+6 ).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Evergreen / Super Tint +15+ Energy Advantage Low-E VASA o Similar)</t>
    </r>
  </si>
  <si>
    <r>
      <t xml:space="preserve">DVH cámara de 15mm coloreado en su masa Verde exterior 6mm y 90% argón en su interior. Vidrio interior Baja Emisividad de 6mm. ( 6+15+6 ). </t>
    </r>
    <r>
      <rPr>
        <b/>
        <sz val="10"/>
        <color indexed="17"/>
        <rFont val="Arial"/>
        <family val="2"/>
      </rPr>
      <t>(Float Verde / Super Tint +15+ Energy Advantage Low-E VASA o Similar)</t>
    </r>
  </si>
  <si>
    <r>
      <t>DVH cámara de 15mm coloreado en su masa Bronce Exterior 6mm y 90% argón en su interior. Vidrio interior Baja Emisividad de 6mm. ( 6+15+6 ).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Bronce / Super Tint +15+ Energy Advantage Low-E VASA o Similar)</t>
    </r>
  </si>
  <si>
    <r>
      <t xml:space="preserve">DVH cámara de 15mm coloreado en su masa Gris Exterior 6mm y 90% argón en su interior. Vidrio interior Baja Emisividad de 6mm. ( 6+15+6 ). </t>
    </r>
    <r>
      <rPr>
        <b/>
        <sz val="10"/>
        <color indexed="17"/>
        <rFont val="Arial"/>
        <family val="2"/>
      </rPr>
      <t>(Float Gris / Super Tint +15+ Energy Advantage Low-E VASA o Similar)</t>
    </r>
  </si>
  <si>
    <r>
      <t xml:space="preserve">DVH cámara de 12mm Pirolitico de control solar, alta reflectividad y baja emisividad sobre bronce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</si>
  <si>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gris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</si>
  <si>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azul verdoso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</si>
  <si>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verde intenso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</si>
  <si>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azul intenso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</si>
  <si>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incoloro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</si>
  <si>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20 on green+12+ Neutral 70 Low-E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</si>
  <si>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green+12+ Neutral 70 Low-E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</si>
  <si>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S/Gris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gray+12+ Neutral 70 Low-E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</si>
  <si>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azulino S/Verde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32 on green+12+ Neutral 70 Low-E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</si>
  <si>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S/Verde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green+12+ Neutral 70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</si>
  <si>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baja coating verde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green+12+ Neutral 70 Low-E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</si>
  <si>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baja coating verde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</si>
  <si>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neutro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Neutral Plus 41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</si>
  <si>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gris S/Gris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gray+12+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</si>
  <si>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Verde Celeste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green+12+ Neutral 70 Low-E GUARDIAN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</si>
  <si>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reflectividad media coating gris S/Gris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gray+12+ Neutral 70 Low-E GUARDIAN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</si>
  <si>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reflectividad media coating verde S/Verde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</si>
  <si>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</si>
  <si>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20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</si>
  <si>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azulino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</si>
  <si>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azul intenso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Royal Blue 20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</si>
  <si>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 xml:space="preserve">reflectividad alta coating bronce reflectivo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Reflect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</si>
  <si>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plata grisaceo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</si>
  <si>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gris plata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clear+12+ Neutral 70 Low-E GUARDIAN o Similar)</t>
    </r>
  </si>
  <si>
    <r>
      <rPr>
        <sz val="10"/>
        <rFont val="Arial"/>
        <family val="2"/>
      </rPr>
      <t>DVH cámara de 12mm. Laminado de control solar</t>
    </r>
    <r>
      <rPr>
        <b/>
        <sz val="10"/>
        <rFont val="Arial"/>
        <family val="2"/>
      </rPr>
      <t xml:space="preserve"> y  reflectividad alta coating plata grisaceo </t>
    </r>
    <r>
      <rPr>
        <sz val="10"/>
        <rFont val="Arial"/>
        <family val="2"/>
      </rPr>
      <t xml:space="preserve">en cara exterior y aire en su interior. Vidrio interior con coating de baja emisividad. 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20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</si>
  <si>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media coating azul</t>
    </r>
    <r>
      <rPr>
        <sz val="10"/>
        <rFont val="Arial"/>
        <family val="2"/>
      </rPr>
      <t xml:space="preserve"> en cara exterior y aire en su interior. Vidrio interior con coating de baja emisividad. 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Royal Blue 30 on clear+12+ Neutral 70 Low-E GUARDIAN o Similar)</t>
    </r>
  </si>
  <si>
    <r>
      <t>DVH cámara de 12mm. Laminado de control solar y</t>
    </r>
    <r>
      <rPr>
        <b/>
        <sz val="10"/>
        <rFont val="Arial"/>
        <family val="2"/>
      </rPr>
      <t xml:space="preserve"> reflectividad media coating incoloro</t>
    </r>
    <r>
      <rPr>
        <sz val="10"/>
        <rFont val="Arial"/>
        <family val="2"/>
      </rPr>
      <t xml:space="preserve"> en cara exterior y aire en su interior. Vidrio interior con coating de baja emisividad. 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</si>
  <si>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neutro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clear+12+ Neutral 70 Low-E GUARDIAN o Similar)</t>
    </r>
  </si>
  <si>
    <r>
      <t xml:space="preserve">DVH cámara de 12mm. Laminado de control solar y </t>
    </r>
    <r>
      <rPr>
        <b/>
        <sz val="10"/>
        <rFont val="Arial"/>
        <family val="2"/>
      </rPr>
      <t>reflectividad baja coating Celeste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grisaseo</t>
    </r>
    <r>
      <rPr>
        <sz val="10"/>
        <rFont val="Arial"/>
        <family val="2"/>
      </rPr>
      <t xml:space="preserve"> en cara exterior y aire en su interior. Vidrio interior con coating de baja emisividad.</t>
    </r>
    <r>
      <rPr>
        <b/>
        <sz val="10"/>
        <rFont val="Arial"/>
        <family val="2"/>
      </rPr>
      <t>(4+4/12/6 )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Light Blue 52 on clear+12+ Neutral 70 GUARDIAN o Similar)</t>
    </r>
  </si>
  <si>
    <r>
      <t>DVH cámara de 12mm. Laminado control solar azul en cara exterior y aire en su interior. Vidrio laminado con coating de baja emisividad. (4+4/12/3+3 ).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Solar+12+Energy Advantage Low-E VASA o Similar)</t>
    </r>
  </si>
  <si>
    <r>
      <t xml:space="preserve">DVH cámara de 12mm. Laminado control solar gris en cara exterior y aire en su interior. Vidrio laminado con coating de baja emisividad. (4+4/12/3+3 ). </t>
    </r>
    <r>
      <rPr>
        <b/>
        <sz val="10"/>
        <color indexed="17"/>
        <rFont val="Arial"/>
        <family val="2"/>
      </rPr>
      <t>(Blindex Solar+12+Energy Advantage Low-E VASA o Similar)</t>
    </r>
  </si>
  <si>
    <r>
      <t>DVH cámara de 12mm. Laminado control solar verde en cara exterior y aire en su interior. Vidrio laminado con coating de baja emisividad. (4+4/12/3+3 ).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Solar+12+Energy Advantage Low-E VASA o Similar)</t>
    </r>
  </si>
  <si>
    <r>
      <t xml:space="preserve">DVH cámara de 12mm. Laminado control solar neutro en cara exterior y aire en su interior. Vidrio laminado con coating de baja emisividad. (4+4/12/3+3 ). </t>
    </r>
    <r>
      <rPr>
        <b/>
        <sz val="10"/>
        <color indexed="17"/>
        <rFont val="Arial"/>
        <family val="2"/>
      </rPr>
      <t>(Blindex Solar+12+Energy Advantage Low-E VASA o Similar)</t>
    </r>
  </si>
  <si>
    <r>
      <t>DVH cámara de 12mm Pirolitico de control solar, baja reflectividad y baja emisividad sobre gris intenso exterior 6mm y aire en su interior. Vidrio interior Baja Emisividad de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Grey +12+Energy Advantage Low-E VASA o Similar)</t>
    </r>
  </si>
  <si>
    <r>
      <t>DVH cámara de 12mm Pirolitico de control solar, baja reflectividad y baja emisividad sobre azul verdoso exterior 6mm y aire en su interior. Vidrio interior Baja Emisividad de 6mm. ( 6+12+6 ).</t>
    </r>
    <r>
      <rPr>
        <b/>
        <sz val="10"/>
        <color indexed="17"/>
        <rFont val="Arial"/>
        <family val="2"/>
      </rPr>
      <t xml:space="preserve"> (Solar-E On Blue Green +12+Energy Advantage Low-E VASA o Similar)</t>
    </r>
  </si>
  <si>
    <r>
      <t xml:space="preserve">DVH cámara de 12mm Pirolitico de control solar, baja reflectividad y baja emisividad sobre verde intenso exterior 6mm y aire en su interior. Vidrio interior Baja Emisividad de 6mm. ( 6+12+6 ). </t>
    </r>
    <r>
      <rPr>
        <b/>
        <sz val="10"/>
        <color indexed="17"/>
        <rFont val="Arial"/>
        <family val="2"/>
      </rPr>
      <t>(Solar-E On Evergreen+12+Energy Advantage Low-E VASA o Similar)</t>
    </r>
  </si>
  <si>
    <r>
      <t xml:space="preserve">DVH cámara de 12mm Pirolitico de control solar, baja reflectividad y baja emisividad sobre azul intenso exterior 6mm y aire en su interior. Vidrio interior Baja Emisividad de 6mm. ( 6+12+6 ). </t>
    </r>
    <r>
      <rPr>
        <b/>
        <sz val="10"/>
        <color indexed="17"/>
        <rFont val="Arial"/>
        <family val="2"/>
      </rPr>
      <t>(Solar-E On Artic Blue +12+Energy Advantage Low-E VASA o Similar)</t>
    </r>
  </si>
  <si>
    <r>
      <t>DVH cámara de 12mm Pirolitico de control solar, baja reflectividad y baja emisividad sobre incoloro exterior 6mm y aire en su interior. Vidrio interior Baja Emisividad de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Clear +12+ Energy Advantage Low-E VASA o Similar)</t>
    </r>
  </si>
  <si>
    <r>
      <t xml:space="preserve">DVH cámara de 12mm coloreado en su masa Gris Intenso exterior 6mm y aire en su interior. Vidrio interior Baja Emisividad de 6mm. ( 6+12+6 ). </t>
    </r>
    <r>
      <rPr>
        <b/>
        <sz val="10"/>
        <color indexed="17"/>
        <rFont val="Arial"/>
        <family val="2"/>
      </rPr>
      <t>(Float Supergrey / Super Tint +12+ Energy Advantage Low-E VASA o Similar)</t>
    </r>
  </si>
  <si>
    <r>
      <t xml:space="preserve">DVH cámara de 12mm coloreado en su masa Azul Intenso exterior 6mm y aire en su interior. Vidrio interior Baja Emisividad de 6mm. ( 6+12+6 ). </t>
    </r>
    <r>
      <rPr>
        <b/>
        <sz val="10"/>
        <color indexed="17"/>
        <rFont val="Arial"/>
        <family val="2"/>
      </rPr>
      <t>(Float Artic Blue / Super Tint + 12+ Energy Advantage Low-E VASA o Similar)</t>
    </r>
  </si>
  <si>
    <r>
      <t xml:space="preserve">DVH cámara de 12mm coloreado en su masa Verde Intenso exterior 6mm y aire en su interior. Vidrio interior Baja Emisividad de 6mm. ( 6+12+6 ). </t>
    </r>
    <r>
      <rPr>
        <b/>
        <sz val="10"/>
        <color indexed="17"/>
        <rFont val="Arial"/>
        <family val="2"/>
      </rPr>
      <t>(Float Evergreen / Super Tint +12+ Energy Advantage Low-E VASA o Similar)</t>
    </r>
  </si>
  <si>
    <r>
      <t>DVH cámara de 12mm coloreado en su masa Verde exterior 6mm y aire en su interior. Vidrio interior Baja Emisividad de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Verde +12+ Energy Advantage Low-E VASA o Neutral 70 Low-e GUARDIAN o Similar)</t>
    </r>
  </si>
  <si>
    <r>
      <t>DVH cámara de 12mm coloreado en su masa Verde exterior 4mm y aire en su interior. Vidrio interior Baja Emisividad de 6mm. ( 4+12+6 ).</t>
    </r>
    <r>
      <rPr>
        <b/>
        <sz val="10"/>
        <color indexed="17"/>
        <rFont val="Arial"/>
        <family val="2"/>
      </rPr>
      <t xml:space="preserve"> (Float Verde +12+ Energy Advantage Low-E VASA o Neutral 70 Low-e GUARDIAN o Similar)</t>
    </r>
  </si>
  <si>
    <r>
      <t>DVH cámara de 12mm coloreado en su masa Bronce exterior 6mm y aire en su interior. Vidrio interior Baja Emisividad de 6mm. ( 6+12+6 ).</t>
    </r>
    <r>
      <rPr>
        <b/>
        <sz val="10"/>
        <color indexed="17"/>
        <rFont val="Arial"/>
        <family val="2"/>
      </rPr>
      <t xml:space="preserve"> (Float Bronce +12+ Energy Advantage Low-E VASA o Neutral 70 Low-e GUARDIAN o Similar)</t>
    </r>
  </si>
  <si>
    <r>
      <t>DVH cámara de 12mm coloreado en su masa Bronce exterior 4mm y aire en su interior. Vidrio interior Baja Emisividad de 6mm. ( 4+12+6 ).</t>
    </r>
    <r>
      <rPr>
        <b/>
        <sz val="10"/>
        <color indexed="17"/>
        <rFont val="Arial"/>
        <family val="2"/>
      </rPr>
      <t xml:space="preserve"> (Float Bronce +12+ Energy Advantage Low-E VASA o Neutral 70 Low-e GUARDIAN o Similar)</t>
    </r>
  </si>
  <si>
    <r>
      <t>DVH cámara de 12mm coloreado en su masa Gris exterior 6mm y aire en su interior. Vidrio interior Baja Emisividad de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Gris +12+ Energy Advantage Low-E VASANeutral 70 Low-e GUARDIAN o Similar)</t>
    </r>
  </si>
  <si>
    <r>
      <t xml:space="preserve">DVH cámara de 12mm coloreado en su masa Gris exterior 4mm y aire en su interior. Vidrio interior Baja Emisividad de 6mm. ( 4+12+6 ). </t>
    </r>
    <r>
      <rPr>
        <b/>
        <sz val="10"/>
        <color indexed="17"/>
        <rFont val="Arial"/>
        <family val="2"/>
      </rPr>
      <t>(Float Gris +12+ Energy Advantage Low-E VASA o Neutral 70 Low-e GUARDIAN o Similar)</t>
    </r>
  </si>
  <si>
    <r>
      <t>DVH cámara de 12mm Magnetrónico capa blanda de control solar, muy alta selectividad y baja emisividad sobre incoloro coating claro 6mm y aire en su interior. Vidrio incoloro interior 6mm. ( 6+12+6 ).</t>
    </r>
    <r>
      <rPr>
        <b/>
        <sz val="10"/>
        <color indexed="17"/>
        <rFont val="Arial"/>
        <family val="2"/>
      </rPr>
      <t xml:space="preserve"> (Cool Lite XT60/28 +12+inc. VASA o Similar)</t>
    </r>
  </si>
  <si>
    <r>
      <t>DVH cámara de 12mm Magnetrónico capa blanda de control solar, muy alta selectividad y baja emisividad sobre incoloro coating intermedio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SKN174 +12+inc. VASA o Similar)</t>
    </r>
  </si>
  <si>
    <r>
      <t>DVH cámara de 12mm Magnetrónico capa blanda de control solar, muy alta selectividad y baja emisividad sobre incoloro coating intermedio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SKN165 +12+inc. VASA o Similar)</t>
    </r>
  </si>
  <si>
    <r>
      <t xml:space="preserve">DVH cámara de 12mm Magnetrónico capa blanda de control solar, muy alta selectividad y baja emisividad sobre incoloro coating oscuro 6mm y aire en su interior. Vidrio incoloro interior 6mm. ( 6+12+6 ). </t>
    </r>
    <r>
      <rPr>
        <b/>
        <sz val="10"/>
        <color indexed="17"/>
        <rFont val="Arial"/>
        <family val="2"/>
      </rPr>
      <t>(Cool Lite SKN154 +12+inc. VASA o Similar)</t>
    </r>
  </si>
  <si>
    <r>
      <t xml:space="preserve">DVH cámara de 12mm Magnetrónico capa blanda de control solar, muy alta selectividad y baja emisividad sobre incoloro coating oscuro 6mm y aire en su interior. Vidrio incoloro interior 6mm. ( 6+12+6 ). </t>
    </r>
    <r>
      <rPr>
        <b/>
        <sz val="10"/>
        <color indexed="17"/>
        <rFont val="Arial"/>
        <family val="2"/>
      </rPr>
      <t>(Cool Lite SKN144 +12+inc. VASA o Similar)</t>
    </r>
  </si>
  <si>
    <r>
      <t xml:space="preserve">DVH cámara de 12mm Magnetrónico capa blanda de control solar, muy alta selectividad y baja emisividad sobre incoloro coating transparente 6mm y aire en su interior. Vidrio incoloro interior 6mm. ( 6+12+6 ). </t>
    </r>
    <r>
      <rPr>
        <b/>
        <sz val="10"/>
        <color indexed="17"/>
        <rFont val="Arial"/>
        <family val="2"/>
      </rPr>
      <t>(SunGuard SNX50 GUARDIAN o Similar)</t>
    </r>
  </si>
  <si>
    <r>
      <t xml:space="preserve">DVH cámara de 12mm Magnetrónico capa blanda de control solar, muy alta selectividad y baja emisividad sobre incoloro coating transparente 6mm y aire en su interior. Vidrio incoloro interior 6mm. ( 6+12+6 ). </t>
    </r>
    <r>
      <rPr>
        <b/>
        <sz val="10"/>
        <color indexed="17"/>
        <rFont val="Arial"/>
        <family val="2"/>
      </rPr>
      <t>(SunGuard SNX60 GUARDIAN o Similar)</t>
    </r>
  </si>
  <si>
    <r>
      <t xml:space="preserve">DVH cámara de 12mm Magnetrónico capa blanda de control solar, alta selectividad y baja emisividad sobre incoloro coating neutro azulino verdoso 6mm y aire en su interior. Vidrio incoloro interior 6mm. ( 6+12+6 ). </t>
    </r>
    <r>
      <rPr>
        <b/>
        <sz val="10"/>
        <color indexed="17"/>
        <rFont val="Arial"/>
        <family val="2"/>
      </rPr>
      <t>(SunGuard SN29/18 GUARDIAN o Similar)</t>
    </r>
  </si>
  <si>
    <r>
      <t xml:space="preserve">DVH cámara de 12mm Magnetrónico capa blanda de control solar, alta selectividad y baja emisividad sobre incoloro coating neutro azulino 6mm y aire en su interior. Vidrio incoloro interior 6mm. ( 6+12+6 ). </t>
    </r>
    <r>
      <rPr>
        <b/>
        <sz val="10"/>
        <color indexed="17"/>
        <rFont val="Arial"/>
        <family val="2"/>
      </rPr>
      <t>(SunGuard SN40/23 GUARDIAN o Similar)</t>
    </r>
  </si>
  <si>
    <r>
      <t xml:space="preserve">DVH cámara de 12mm Magnetrónico capa blanda de control solar, alta selectividad y baja emisividad sobre incoloro coating transparente neutro celeste 6mm y aire en su interior. Vidrio incoloro interior 6mm. ( 6+12+6 ). </t>
    </r>
    <r>
      <rPr>
        <b/>
        <sz val="10"/>
        <color indexed="17"/>
        <rFont val="Arial"/>
        <family val="2"/>
      </rPr>
      <t>(SunGuard SN70/35 GUARDIAN o Similar)</t>
    </r>
  </si>
  <si>
    <r>
      <t xml:space="preserve">DVH cámara de 12mm Magnetrónico capa blanda de control solar, alta selectividad y baja emisividad sobre incoloro coating transparente neutro celeste 6mm y aire en su interior. Vidrio incoloro interior 6mm. ( 6+12+6 ). </t>
    </r>
    <r>
      <rPr>
        <b/>
        <sz val="10"/>
        <color indexed="17"/>
        <rFont val="Arial"/>
        <family val="2"/>
      </rPr>
      <t>(SunGuard SN62/34 GUARDIAN o Similar)</t>
    </r>
  </si>
  <si>
    <r>
      <t xml:space="preserve">DVH cámara de 12mm Magnetrónico capa blanda de control solar, alta selectividad y baja emisividad sobre incoloro coating transparente 6mm y aire en su interior. Vidrio incoloro interior 6mm. ( 6+12+6 ). </t>
    </r>
    <r>
      <rPr>
        <b/>
        <sz val="10"/>
        <color indexed="17"/>
        <rFont val="Arial"/>
        <family val="2"/>
      </rPr>
      <t>(SunGuard SN51/28 GUARDIAN o Similar)</t>
    </r>
  </si>
  <si>
    <r>
      <t>DVH cámara de 12mm Magnetrónico capa blanda de control solar, selectivos y baja emisividad sobre azul coating neutro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KNT755 +12+inc. VASA o Similar)</t>
    </r>
  </si>
  <si>
    <r>
      <t>DVH cámara de 12mm Magnetrónico capa blanda de control solar, selectivos y baja emisividad sobre verde coating neutro 6mm y aire en su interior. Vidrio incoloro interior 6mm. ( 6+12+6 ).</t>
    </r>
    <r>
      <rPr>
        <b/>
        <sz val="10"/>
        <color indexed="17"/>
        <rFont val="Arial"/>
        <family val="2"/>
      </rPr>
      <t xml:space="preserve"> (Cool Lite KNT455 +12+inc. VASA o Similar)</t>
    </r>
  </si>
  <si>
    <r>
      <t>DVH cámara de 12mm Magnetrónico capa blanda de control solar, selectivos y baja emisividad sobre incoloro coating neutro 6mm y aire en su interior. Vidrio incoloro interior 6mm. ( 6+12+6 ).</t>
    </r>
    <r>
      <rPr>
        <b/>
        <sz val="10"/>
        <color indexed="17"/>
        <rFont val="Arial"/>
        <family val="2"/>
      </rPr>
      <t xml:space="preserve"> (Cool Lite KNT164 +12+inc. VASA o Similar)</t>
    </r>
  </si>
  <si>
    <r>
      <t xml:space="preserve">DVH cámara de 12mm Magnetrónico capa blanda de control solar, selectivos y baja emisividad sobre incoloro coating celeste 6mm y aire en su interior. Vidrio incoloro interior 6mm. ( 6+12+6 ). </t>
    </r>
    <r>
      <rPr>
        <b/>
        <sz val="10"/>
        <color indexed="17"/>
        <rFont val="Arial"/>
        <family val="2"/>
      </rPr>
      <t>(Cool Lite KNT155 +12+inc. VASA o Similar)</t>
    </r>
  </si>
  <si>
    <r>
      <t xml:space="preserve">DVH cámara de 12mm Magnetrónico capa blanda de control solar, selectivos y baja emisividad sobre incoloro coating azul 6mm y aire en su interior. Vidrio incoloro interior 6mm. ( 6+12+6 ). </t>
    </r>
    <r>
      <rPr>
        <b/>
        <sz val="10"/>
        <color indexed="17"/>
        <rFont val="Arial"/>
        <family val="2"/>
      </rPr>
      <t>(Cool Lite KBT140 +12+inc. VASA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</si>
  <si>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gris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(Cool Lite KNT140 +12+inc. VASA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</si>
  <si>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Bronce coating neutro refl. Suave.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AG43 on bronze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</si>
  <si>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Bronce coating neutro refl. Suave.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Plus 50 on bronze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</si>
  <si>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Bronce coating inocoloro</t>
    </r>
    <r>
      <rPr>
        <sz val="10"/>
        <rFont val="Arial"/>
        <family val="2"/>
      </rPr>
      <t xml:space="preserve">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HP Neutral 70 on bronze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</si>
  <si>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Gris coating neutro refl. Suave.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Plus 50 on gray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</si>
  <si>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Gris coating neutro refl. Suave.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AG43 on gray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</si>
  <si>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Gris coating inocoloro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70 on gray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</si>
  <si>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refl. Suave azul.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Royal Blue 40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</si>
  <si>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neutro gris azulino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40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</si>
  <si>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refl. Suave gris azulino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AG43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</si>
  <si>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refl. Suave inc.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Plus 50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</si>
  <si>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celeste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Light Blue 63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</si>
  <si>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inocoloro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55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</si>
  <si>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inocoloro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70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</si>
  <si>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refl. Suave azul.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Royal Blue 40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</si>
  <si>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neutro gris azulino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40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</si>
  <si>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refl. Suave gris azulino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AG43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</si>
  <si>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refl. Suave inc.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Plus 50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</si>
  <si>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incoloro</t>
    </r>
    <r>
      <rPr>
        <sz val="10"/>
        <rFont val="Arial"/>
        <family val="2"/>
      </rPr>
      <t xml:space="preserve">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HP Neutral 70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</si>
  <si>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celeste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Light Blue 63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</si>
  <si>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inocoloro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55 on clear GUARDIAN o Similar)</t>
    </r>
  </si>
  <si>
    <r>
      <t xml:space="preserve">DVH cámara de 12mm Pirolitico de control solar, alta reflectividad y baja emisividad sobre bronce 6mm y aire en su interior. Vidrio incoloro interior 6mm. ( 6+12+6 ). </t>
    </r>
    <r>
      <rPr>
        <b/>
        <sz val="10"/>
        <color indexed="17"/>
        <rFont val="Arial"/>
        <family val="2"/>
      </rPr>
      <t>(Eclipse Advantage +12+inc. VASA o Similar)</t>
    </r>
  </si>
  <si>
    <r>
      <t xml:space="preserve">DVH cámara de 12mm Pirolitico de control solar, alta reflectividad y baja emisividad sobre gris 6mm y aire en su interior. Vidrio incoloro interior 6mm. ( 6+12+6 ). </t>
    </r>
    <r>
      <rPr>
        <b/>
        <sz val="10"/>
        <color indexed="17"/>
        <rFont val="Arial"/>
        <family val="2"/>
      </rPr>
      <t>(Eclipse Advantage +12+inc. VASA o Similar)</t>
    </r>
  </si>
  <si>
    <r>
      <t xml:space="preserve">DVH cámara de 12mm Pirolitico de control solar, alta reflectividad y baja emisividad sobre azul verdoso 6mm y aire en su interior. Vidrio incoloro interior 6mm. ( 6+12+6 ). </t>
    </r>
    <r>
      <rPr>
        <b/>
        <sz val="10"/>
        <color indexed="17"/>
        <rFont val="Arial"/>
        <family val="2"/>
      </rPr>
      <t>(Eclipse Advantage +12+inc. VASA o Similar)</t>
    </r>
  </si>
  <si>
    <r>
      <t>DVH cámara de 12mm Pirolitico de control solar, alta reflectividad y baja emisividad sobre verde intenso 6mm y aire en su interior. Vidrio incoloro interior 6mm. ( 6+12+6 ).</t>
    </r>
    <r>
      <rPr>
        <b/>
        <sz val="10"/>
        <color indexed="17"/>
        <rFont val="Arial"/>
        <family val="2"/>
      </rPr>
      <t xml:space="preserve"> (Eclipse Advantage +12+inc. VASA o Similar)</t>
    </r>
  </si>
  <si>
    <r>
      <t>DVH cámara de 12mm Pirolitico de control solar, alta reflectividad y baja emisividad sobre azul intenso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(Eclipse Advantage +12+inc. VASA o Similar)</t>
    </r>
  </si>
  <si>
    <r>
      <t>DVH cámara de 12mm Pirolitico de control solar, alta reflectividad y baja emisividad sobre incoloro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(Eclipse Advantage +12+inc. VASA o Similar)</t>
    </r>
  </si>
  <si>
    <r>
      <t xml:space="preserve">DVH cámara de 12mm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20 on green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</si>
  <si>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Neutral 14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</si>
  <si>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</si>
  <si>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20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</si>
  <si>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azulino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</si>
  <si>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azul intenso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Royal Blue 20 on clear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</si>
  <si>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 xml:space="preserve">reflectividad alta coating bronce reflectivo </t>
    </r>
    <r>
      <rPr>
        <sz val="10"/>
        <rFont val="Arial"/>
        <family val="2"/>
      </rPr>
      <t xml:space="preserve">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Reflect on clear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</si>
  <si>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plata grisaceo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clear GUARDIAN o Similar)</t>
    </r>
  </si>
  <si>
    <r>
      <rPr>
        <sz val="10"/>
        <rFont val="Arial"/>
        <family val="2"/>
      </rPr>
      <t>DVH cámara de 12mm. Laminado de control solar</t>
    </r>
    <r>
      <rPr>
        <b/>
        <sz val="10"/>
        <rFont val="Arial"/>
        <family val="2"/>
      </rPr>
      <t xml:space="preserve"> y  reflectividad alta coating plata grisaceo </t>
    </r>
    <r>
      <rPr>
        <sz val="10"/>
        <rFont val="Arial"/>
        <family val="2"/>
      </rPr>
      <t xml:space="preserve">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20 on clear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</si>
  <si>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gris plata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clear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</si>
  <si>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S/Gris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gray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</si>
  <si>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azulino S/Verde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green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</si>
  <si>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S/Verde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green GUARDIAN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</si>
  <si>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reflectividad media coating gris S/Gris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gray GUARDIAN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</si>
  <si>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reflectividad media coating verde S/Verde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green GUARDIAN o Similar)</t>
    </r>
  </si>
  <si>
    <r>
      <t xml:space="preserve">DVH cámara de 12mm. Laminado control solar y </t>
    </r>
    <r>
      <rPr>
        <b/>
        <sz val="10"/>
        <rFont val="Arial"/>
        <family val="2"/>
      </rPr>
      <t>reflectividad media coating azul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Solar+12+inc. VASA o Similar)</t>
    </r>
  </si>
  <si>
    <r>
      <t xml:space="preserve">DVH cámara de 12mm. Laminado control solar y </t>
    </r>
    <r>
      <rPr>
        <b/>
        <sz val="10"/>
        <rFont val="Arial"/>
        <family val="2"/>
      </rPr>
      <t>reflectividad media coating gris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(Blindex Solar+12+inc. VASA o Similar)</t>
    </r>
  </si>
  <si>
    <r>
      <t>DVH cámara de 12mm. Laminado control solar y</t>
    </r>
    <r>
      <rPr>
        <b/>
        <sz val="10"/>
        <rFont val="Arial"/>
        <family val="2"/>
      </rPr>
      <t xml:space="preserve"> reflectividad media coating 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(Blindex Solar+12+inc. VASA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</si>
  <si>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 reflectividad media coating neutro</t>
    </r>
    <r>
      <rPr>
        <sz val="10"/>
        <rFont val="Arial"/>
        <family val="2"/>
      </rPr>
      <t xml:space="preserve"> en cara exterior y aire en su interior. Vidrio incoloro interior 6mm. (</t>
    </r>
    <r>
      <rPr>
        <b/>
        <sz val="10"/>
        <rFont val="Arial"/>
        <family val="2"/>
      </rPr>
      <t>4+4+12+6 )</t>
    </r>
    <r>
      <rPr>
        <sz val="10"/>
        <rFont val="Arial"/>
        <family val="2"/>
      </rPr>
      <t>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Solar+12+inc. VASA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</si>
  <si>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media coating azul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Royal Blue 30 on clear GUARDIAN o Similar)</t>
    </r>
  </si>
  <si>
    <r>
      <t>DVH cámara de 12mm. Laminado de control solar y</t>
    </r>
    <r>
      <rPr>
        <b/>
        <sz val="10"/>
        <rFont val="Arial"/>
        <family val="2"/>
      </rPr>
      <t xml:space="preserve"> reflectividad media coating incoloro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clear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</si>
  <si>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baja coating verde S/Verde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green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</si>
  <si>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baja coating verde S/Verde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</si>
  <si>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neutro S/Verde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</si>
  <si>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gris S/Gris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Neutral Plus 41 on gray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</si>
  <si>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Verde Celeste S/Verde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</si>
  <si>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neutro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clear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</si>
  <si>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Celeste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grisaseo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clear GUARDIAN o Similar)</t>
    </r>
  </si>
  <si>
    <r>
      <t xml:space="preserve">DVH cámara de 12mm Pirolitico de control solar, baja reflectividad y baja emisividad sobre gris intenso exterior 6mm y aire en su interior. Vidrio incoloro interior 6mm. ( 6+12+6 ). </t>
    </r>
    <r>
      <rPr>
        <b/>
        <sz val="10"/>
        <color indexed="17"/>
        <rFont val="Arial"/>
        <family val="2"/>
      </rPr>
      <t>(Solar-E On Grey +12+inc. VASA o Similar)</t>
    </r>
  </si>
  <si>
    <r>
      <t xml:space="preserve">DVH cámara de 12mm Pirolitico de control solar, baja reflectividad y baja emisividad sobre azul verdoso exterior 6mm y aire en su interior. Vidrio incoloro interior 6mm. ( 6+12+6 ). </t>
    </r>
    <r>
      <rPr>
        <b/>
        <sz val="10"/>
        <color indexed="17"/>
        <rFont val="Arial"/>
        <family val="2"/>
      </rPr>
      <t>(Solar-E On Blue Green +12+inc. VASA o Similar)</t>
    </r>
  </si>
  <si>
    <r>
      <t>DVH cámara de 12mm Pirolitico de control solar, baja reflectividad y baja emisividad sobre azul intenso exterior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Artic Blue +12+inc. VASA o Similar)</t>
    </r>
  </si>
  <si>
    <r>
      <t>DVH cámara de 12mm Pirolitico de control solar, baja reflectividad y baja emisividad sobre verde intenso exterior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Evergreen+12+inc. VASA o Similar)</t>
    </r>
  </si>
  <si>
    <r>
      <t xml:space="preserve">DVH cámara de 12mm Pirolitico de control solar, baja reflectividad y baja emisividad sobre incoloro exterior 6mm y aire en su interior. Vidrio incoloro interior 6mm. ( 6+12+6 ). </t>
    </r>
    <r>
      <rPr>
        <b/>
        <sz val="10"/>
        <color indexed="17"/>
        <rFont val="Arial"/>
        <family val="2"/>
      </rPr>
      <t>(Solar-E On Clear+12+inc. VASA o Similar)</t>
    </r>
  </si>
  <si>
    <r>
      <t xml:space="preserve">DVH cámara de 12mm coloreado en su masa Gris Intenso exterior  exterior 6mm y aire en su interior. Vidrio incoloro interior 6mm. ( 6+12+6 ). </t>
    </r>
    <r>
      <rPr>
        <b/>
        <sz val="10"/>
        <color indexed="17"/>
        <rFont val="Arial"/>
        <family val="2"/>
      </rPr>
      <t>(Float Supergrey / Super Tint +12+inc. VASA o Similar)</t>
    </r>
  </si>
  <si>
    <r>
      <t xml:space="preserve">DVH cámara de 12mm coloreado en su masa Azul Intenso exterior exterior 6mm y aire en su interior. Vidrio incoloro interior 6mm. ( 6+12+6 ). </t>
    </r>
    <r>
      <rPr>
        <b/>
        <sz val="10"/>
        <color indexed="17"/>
        <rFont val="Arial"/>
        <family val="2"/>
      </rPr>
      <t>(Float Artic Blue / Super Tint +12+inc. VASA o Similar)</t>
    </r>
  </si>
  <si>
    <r>
      <t xml:space="preserve">DVH cámara de 12mm coloreado en su masa Verde Intenso exterior exterior 6mm y aire en su interior. Vidrio incoloro interior 6mm. ( 6+12+6 ). </t>
    </r>
    <r>
      <rPr>
        <b/>
        <sz val="10"/>
        <color indexed="17"/>
        <rFont val="Arial"/>
        <family val="2"/>
      </rPr>
      <t>(Float Evergreen / Super Tint +12+inc. VASA o Similar)</t>
    </r>
  </si>
  <si>
    <r>
      <t>DVH cámara de 12mm coloreado en su masa Verde exterior  exterior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(FloatVerde / Super Tint +12+inc. VASA o Similar)</t>
    </r>
  </si>
  <si>
    <r>
      <t xml:space="preserve">DVH cámara de 12mm coloreado en su masa Verde exterior  exterior 4mm y aire en su interior. Vidrio incoloro interior 4mm. ( 4+12+4 ). </t>
    </r>
    <r>
      <rPr>
        <b/>
        <sz val="10"/>
        <color indexed="17"/>
        <rFont val="Arial"/>
        <family val="2"/>
      </rPr>
      <t>(FloatVerde / Super Tint +12+inc. VASA o Similar)</t>
    </r>
  </si>
  <si>
    <r>
      <t xml:space="preserve">DVH cámara de 12mm coloreado en su masa Bronce exterior 6mm y aire en su interior. Vidrio incoloro interior 6mm. ( 6+12+6 ). </t>
    </r>
    <r>
      <rPr>
        <b/>
        <sz val="10"/>
        <color indexed="17"/>
        <rFont val="Arial"/>
        <family val="2"/>
      </rPr>
      <t>(Float Bronce / Super Tint +12+inc. VASA o Similar)</t>
    </r>
  </si>
  <si>
    <r>
      <t>DVH cámara de 12mm coloreado en su masa Bronce exterior 4mm y aire en su interior. Vidrio incoloro interior 4mm. ( 4+12+4 ).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Bronce / Super Tint +12+inc. VASA o Similar)</t>
    </r>
  </si>
  <si>
    <r>
      <t>DVH cámara de 12mm coloreado en su masa Gris exterior 6mm y aire en su interior. Vidrio incoloro interior 6mm. ( 6+12+6 ).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Gris / Super Tint +12+inc. VASA o Similar)</t>
    </r>
  </si>
  <si>
    <r>
      <t>DVH cámara de 12mm coloreado en su masa Gris exterior 4mm y aire en su interior. Vidrio incoloro interior 4mm. ( 4+12+4 ).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Gris / Super Tint +12+inc. VASA o Similar)</t>
    </r>
  </si>
  <si>
    <r>
      <t>DVH cámara de 9mm. Laminado control solar azul en cara exterior y aire en su interior. Vidrio incoloro interior 6mm. (4+4+9+6 )</t>
    </r>
    <r>
      <rPr>
        <b/>
        <sz val="10"/>
        <color indexed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(Blindex Solar VASA+9+inc. o Similar)</t>
    </r>
  </si>
  <si>
    <r>
      <t>DVH cámara de 9mm. Laminado control solar gris en cara exterior y aire en su interior. Vidrio incoloro interior 6mm. (4+4+9+6 )</t>
    </r>
    <r>
      <rPr>
        <b/>
        <sz val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(Blindex Solar VASA+9+inc. o Similar)</t>
    </r>
  </si>
  <si>
    <r>
      <t>DVH cámara de 9mm. Laminado control solar verde en cara exterior y aire en su interior. Vidrio incoloro interior 6mm. (4+4+9+6 )</t>
    </r>
    <r>
      <rPr>
        <b/>
        <sz val="10"/>
        <rFont val="Arial"/>
        <family val="2"/>
      </rPr>
      <t>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 VASA+9+inc. o Similar)</t>
    </r>
  </si>
  <si>
    <r>
      <t>DVH cámara de 9mm. Laminado control solar neutro en cara exterior y aire en su interior. Vidrio incoloro interior 6mm. (4+4+9+6 ).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 VASA+9+inc. o Similar)</t>
    </r>
  </si>
  <si>
    <r>
      <t xml:space="preserve">DVH cámara de 9mm coloreado en su masa Gris Intenso exterior 6mm y aire en su interior. Vidrio incoloro interior 6mm. ( 6+9+6 ). </t>
    </r>
    <r>
      <rPr>
        <b/>
        <sz val="10"/>
        <color indexed="17"/>
        <rFont val="Arial"/>
        <family val="2"/>
      </rPr>
      <t>(Float Supergrey / Super Tint+9+inc. VASA o similar)</t>
    </r>
  </si>
  <si>
    <r>
      <t xml:space="preserve">DVH cámara de 9mm coloreado en su masa Azul Intenso exterior 6mm y aire en su interior. Vidrio incoloro interior 6mm. ( 6+9+6 ). </t>
    </r>
    <r>
      <rPr>
        <b/>
        <sz val="10"/>
        <color indexed="17"/>
        <rFont val="Arial"/>
        <family val="2"/>
      </rPr>
      <t>(Float Artic Blue / Super Tint+9+inc. VASA o similar)</t>
    </r>
  </si>
  <si>
    <r>
      <t xml:space="preserve">DVH cámara de 9mm coloreado en su masa Verde Intenso exterior 6mm y aire en su interior. Vidrio incoloro interior 6mm. ( 6+9+6 ). </t>
    </r>
    <r>
      <rPr>
        <b/>
        <sz val="10"/>
        <color indexed="17"/>
        <rFont val="Arial"/>
        <family val="2"/>
      </rPr>
      <t>(Float Evergreen / Super Tint+9+inc. VASA o similar)</t>
    </r>
  </si>
  <si>
    <r>
      <t>DVH cámara de 9mm coloreado en su masa Verde exterior 6mm y aire en su interior. Vidrio incoloro interior 6mm. ( 6+9+6 ).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Verde / Super Tint +9+inc. VASA o Similar)</t>
    </r>
  </si>
  <si>
    <r>
      <t>DVH cámara de 9mm coloreado en su masa Verde exterior 4mm y aire en su interior. Vidrio incoloro interior 4mm. ( 4+9+4 ).</t>
    </r>
    <r>
      <rPr>
        <b/>
        <sz val="10"/>
        <color indexed="17"/>
        <rFont val="Arial"/>
        <family val="2"/>
      </rPr>
      <t xml:space="preserve"> (Float Verde / Super Tint +9+inc. VASA o Similar)</t>
    </r>
  </si>
  <si>
    <r>
      <t xml:space="preserve">DVH cámara de 9mm coloreado en su masa Bronce exterior 6mm y aire en su interior. Vidrio incoloro interior 6mm. ( 6+9+6 ). </t>
    </r>
    <r>
      <rPr>
        <b/>
        <sz val="10"/>
        <color indexed="17"/>
        <rFont val="Arial"/>
        <family val="2"/>
      </rPr>
      <t>(Float Bronce / Super Tint +9+inc. VASA o Similar)</t>
    </r>
  </si>
  <si>
    <r>
      <t>DVH cámara de 9mm coloreado en su masa Bronce exterior 4mm y aire en su interior. Vidrio incoloro interior 4mm. ( 4+9+4 ).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Bronce / Super Tint +9+inc. VASA o Similar)</t>
    </r>
  </si>
  <si>
    <r>
      <t>DVH cámara de 9mm coloreado en su masa Gris exterior 6mm y aire en su interior. Vidrio incoloro interior 6mm. ( 6+9+6 ).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Gris / Super Tint +9+inc. VASA o Similar)</t>
    </r>
  </si>
  <si>
    <r>
      <t xml:space="preserve">DVH cámara de 9mm coloreado en su masa Gris exterior 4mm y aire en su interior. Vidrio incoloro interior 4mm. ( 4+9+4 ). </t>
    </r>
    <r>
      <rPr>
        <b/>
        <sz val="10"/>
        <color indexed="17"/>
        <rFont val="Arial"/>
        <family val="2"/>
      </rPr>
      <t>(Float Gris / Super Tint +9+inc. VASA o Similar)</t>
    </r>
  </si>
  <si>
    <r>
      <t>Monolìtico Pirolitico de control solar, alta reflectividad y baja emisividad sobre bronce (crudo, templado o laminado) 6mm</t>
    </r>
    <r>
      <rPr>
        <b/>
        <sz val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 Eclipse Advantage VASA o similar)</t>
    </r>
  </si>
  <si>
    <r>
      <t>Monolìtico Pirolitico de control solar, alta reflectividad y baja emisividad sobre gris (crudo, templado o laminado) 6mm</t>
    </r>
    <r>
      <rPr>
        <b/>
        <sz val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 Eclipse Advantage VASA o similar)</t>
    </r>
  </si>
  <si>
    <r>
      <t>Monolìtico Pirolitico de control solar, alta reflectividad y baja emisividad sobre verde intenso (crudo, templado o laminado) 6mm</t>
    </r>
    <r>
      <rPr>
        <b/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 Eclipse Advantage VASA o similar)</t>
    </r>
  </si>
  <si>
    <r>
      <t>Monolìtico Pirolitico de control solar, alta reflectividad y baja emisividad sobre azul verdoso (crudo, templado o laminado) 6mm</t>
    </r>
    <r>
      <rPr>
        <b/>
        <sz val="10"/>
        <rFont val="Arial"/>
        <family val="2"/>
      </rPr>
      <t>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 Eclipse Advantage VASA o similar)</t>
    </r>
  </si>
  <si>
    <r>
      <t xml:space="preserve">Monolìtico Pirolitico de control solar, alta reflectividad y baja emisividad sobre azul intenso (crudo, templado o laminado) 6mm. </t>
    </r>
    <r>
      <rPr>
        <b/>
        <sz val="10"/>
        <color indexed="17"/>
        <rFont val="Arial"/>
        <family val="2"/>
      </rPr>
      <t>( Eclipse Advantage VASA o similar)</t>
    </r>
  </si>
  <si>
    <r>
      <t>Monolìtico Pirolitico de control solar, alta reflectividad y baja emisividad sobre incoloro (crudo, templado o laminado) 6mm.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 Eclipse Advantage VASA o similar)</t>
    </r>
  </si>
  <si>
    <r>
      <t xml:space="preserve">Monolitico Laminado de control solar y  </t>
    </r>
    <r>
      <rPr>
        <b/>
        <sz val="10"/>
        <rFont val="Arial"/>
        <family val="2"/>
      </rPr>
      <t>reflectividad Alta coating Bronce espejado</t>
    </r>
    <r>
      <rPr>
        <sz val="10"/>
        <rFont val="Arial"/>
        <family val="2"/>
      </rPr>
      <t xml:space="preserve">  4+4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Reflect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</si>
  <si>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Alta coating Azul Intenso</t>
    </r>
    <r>
      <rPr>
        <sz val="10"/>
        <rFont val="Arial"/>
        <family val="2"/>
      </rPr>
      <t xml:space="preserve">  4+4 </t>
    </r>
    <r>
      <rPr>
        <b/>
        <sz val="10"/>
        <color indexed="17"/>
        <rFont val="Arial"/>
        <family val="2"/>
      </rPr>
      <t>(SunGuard Royal Blue 20 on clear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</si>
  <si>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Alta coating Plateado</t>
    </r>
    <r>
      <rPr>
        <sz val="10"/>
        <rFont val="Arial"/>
        <family val="2"/>
      </rPr>
      <t xml:space="preserve">  4+4 </t>
    </r>
    <r>
      <rPr>
        <b/>
        <sz val="10"/>
        <color indexed="17"/>
        <rFont val="Arial"/>
        <family val="2"/>
      </rPr>
      <t>(SunGuard Neutral 14 on clear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</si>
  <si>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Alta coating Plata Grisaceo</t>
    </r>
    <r>
      <rPr>
        <sz val="10"/>
        <rFont val="Arial"/>
        <family val="2"/>
      </rPr>
      <t xml:space="preserve">  4+4 </t>
    </r>
    <r>
      <rPr>
        <b/>
        <sz val="10"/>
        <color indexed="17"/>
        <rFont val="Arial"/>
        <family val="2"/>
      </rPr>
      <t>(SunGuard Silver 20 on clear GUARDIAN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</si>
  <si>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Alta coating Gris Plata</t>
    </r>
    <r>
      <rPr>
        <sz val="10"/>
        <rFont val="Arial"/>
        <family val="2"/>
      </rPr>
      <t xml:space="preserve">  4+4 </t>
    </r>
    <r>
      <rPr>
        <b/>
        <sz val="10"/>
        <color indexed="17"/>
        <rFont val="Arial"/>
        <family val="2"/>
      </rPr>
      <t>(SunGuard Silver 32 on clear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</si>
  <si>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media coating verde</t>
    </r>
    <r>
      <rPr>
        <sz val="10"/>
        <rFont val="Arial"/>
        <family val="2"/>
      </rPr>
      <t xml:space="preserve"> 4+4.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 VASA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</si>
  <si>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media coating gris</t>
    </r>
    <r>
      <rPr>
        <sz val="10"/>
        <rFont val="Arial"/>
        <family val="2"/>
      </rPr>
      <t xml:space="preserve"> 4+4</t>
    </r>
    <r>
      <rPr>
        <b/>
        <sz val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(Blindex Solar VASA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</si>
  <si>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media coating azul</t>
    </r>
    <r>
      <rPr>
        <sz val="10"/>
        <rFont val="Arial"/>
        <family val="2"/>
      </rPr>
      <t xml:space="preserve"> 4+4. </t>
    </r>
    <r>
      <rPr>
        <b/>
        <sz val="10"/>
        <color indexed="17"/>
        <rFont val="Arial"/>
        <family val="2"/>
      </rPr>
      <t>(Blindex Solar VASA o Similar)</t>
    </r>
  </si>
  <si>
    <r>
      <t xml:space="preserve">Monolitico Laminado de control solar y  </t>
    </r>
    <r>
      <rPr>
        <b/>
        <sz val="10"/>
        <rFont val="Arial"/>
        <family val="2"/>
      </rPr>
      <t>reflectividad media coating neutro</t>
    </r>
    <r>
      <rPr>
        <sz val="10"/>
        <rFont val="Arial"/>
        <family val="2"/>
      </rPr>
      <t xml:space="preserve"> 4+4. </t>
    </r>
    <r>
      <rPr>
        <b/>
        <sz val="10"/>
        <color indexed="17"/>
        <rFont val="Arial"/>
        <family val="2"/>
      </rPr>
      <t>(Blindex Solar VASA o Similar)</t>
    </r>
  </si>
  <si>
    <r>
      <t xml:space="preserve">Monolitico Laminado de control solar y  </t>
    </r>
    <r>
      <rPr>
        <b/>
        <sz val="10"/>
        <rFont val="Arial"/>
        <family val="2"/>
      </rPr>
      <t>reflectividad Media coating Azul</t>
    </r>
    <r>
      <rPr>
        <sz val="10"/>
        <rFont val="Arial"/>
        <family val="2"/>
      </rPr>
      <t xml:space="preserve"> 4+4 </t>
    </r>
    <r>
      <rPr>
        <b/>
        <sz val="10"/>
        <color indexed="17"/>
        <rFont val="Arial"/>
        <family val="2"/>
      </rPr>
      <t>(SunGuard Royal Blue 30 on clear GUARDIAN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</si>
  <si>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Media coating Incoloro</t>
    </r>
    <r>
      <rPr>
        <sz val="10"/>
        <rFont val="Arial"/>
        <family val="2"/>
      </rPr>
      <t xml:space="preserve"> 4+4 </t>
    </r>
    <r>
      <rPr>
        <b/>
        <sz val="10"/>
        <color indexed="17"/>
        <rFont val="Arial"/>
        <family val="2"/>
      </rPr>
      <t>(SunGuard AG 33 on clear GUARDIAN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</si>
  <si>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Baja coating Incoloro</t>
    </r>
    <r>
      <rPr>
        <sz val="10"/>
        <rFont val="Arial"/>
        <family val="2"/>
      </rPr>
      <t xml:space="preserve"> 4+4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Neutral Plus 41 on clear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</si>
  <si>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Baja coating Celeste grisaseo</t>
    </r>
    <r>
      <rPr>
        <sz val="10"/>
        <rFont val="Arial"/>
        <family val="2"/>
      </rPr>
      <t xml:space="preserve"> 4+4 </t>
    </r>
    <r>
      <rPr>
        <b/>
        <sz val="10"/>
        <color indexed="17"/>
        <rFont val="Arial"/>
        <family val="2"/>
      </rPr>
      <t>(SunGuard Light Blue 52 on clear GUARDIAN o Similar)</t>
    </r>
  </si>
  <si>
    <r>
      <t xml:space="preserve">Monolitico pirolitico de control solar, baja reflectividad y baja emisividad sobre gris intenso (crudo, templado o laminado) 6mm. </t>
    </r>
    <r>
      <rPr>
        <b/>
        <sz val="11"/>
        <color indexed="17"/>
        <rFont val="Calibri"/>
        <family val="2"/>
      </rPr>
      <t>(Solar-E On Grey VASA o Similar)</t>
    </r>
  </si>
  <si>
    <r>
      <t xml:space="preserve">Monolitico pirolitico de control solar, baja reflectividad y baja emisividad sobre azul verdoso (crudo, templado o laminado) 6mm. </t>
    </r>
    <r>
      <rPr>
        <b/>
        <sz val="11"/>
        <color indexed="17"/>
        <rFont val="Calibri"/>
        <family val="2"/>
      </rPr>
      <t>(Solar-E On Bluegreen VASA o Similar)</t>
    </r>
  </si>
  <si>
    <r>
      <t>Monolitico pirolitico de control solar, baja reflectividad y baja emisividad sobre verde intenso (crudo, templado o laminado) 6mm.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Evergreen VASA o Similar)</t>
    </r>
  </si>
  <si>
    <r>
      <t xml:space="preserve">Monolitico pirolitico de control solar, baja reflectividad y baja emisividad sobre azul intenso (crudo, templado o laminado) 6mm. </t>
    </r>
    <r>
      <rPr>
        <b/>
        <sz val="10"/>
        <color indexed="17"/>
        <rFont val="Arial"/>
        <family val="2"/>
      </rPr>
      <t>(Solar-E On Artic Blue VASA o Similar)</t>
    </r>
  </si>
  <si>
    <r>
      <t xml:space="preserve">Monolitico pirolitico de control solar, baja reflectividad y baja emisividad sobre incoloro (crudo, templado o laminado) 6mm.  </t>
    </r>
    <r>
      <rPr>
        <b/>
        <sz val="11"/>
        <color indexed="17"/>
        <rFont val="Calibri"/>
        <family val="2"/>
      </rPr>
      <t>(Solar-E On Clear VASA o Similar)</t>
    </r>
  </si>
  <si>
    <r>
      <t>Monolitico Pirolitico Incoloro de baja emisividad  (crudo, templado o laminado) 6mm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color indexed="17"/>
        <rFont val="Calibri"/>
        <family val="2"/>
      </rPr>
      <t>(Energy Advantage Low-E VASA o Similar)</t>
    </r>
  </si>
  <si>
    <r>
      <t>Laminado Pirolitico Incoloro de baja emisividad  4+4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color indexed="17"/>
        <rFont val="Calibri"/>
        <family val="2"/>
      </rPr>
      <t>(Blindex Energy VASA o Similar)</t>
    </r>
  </si>
  <si>
    <r>
      <t>Laminado Pirolitico Incoloro de baja emisividad  3+3</t>
    </r>
    <r>
      <rPr>
        <b/>
        <sz val="11"/>
        <color indexed="17"/>
        <rFont val="Calibri"/>
        <family val="2"/>
      </rPr>
      <t xml:space="preserve"> (Blindex Energy VASA o Similar)</t>
    </r>
  </si>
  <si>
    <r>
      <t xml:space="preserve">Monolitico coloreado en su masa  Gris Intenso (crudo, templado o laminado) 6mm. </t>
    </r>
    <r>
      <rPr>
        <b/>
        <sz val="11"/>
        <color indexed="17"/>
        <rFont val="Calibri"/>
        <family val="2"/>
      </rPr>
      <t>(Float Supergrey / Super Tint VASA o similar)</t>
    </r>
  </si>
  <si>
    <r>
      <t xml:space="preserve">Monolitico coloreado en su masa  Azul Intenso (crudo, templado o laminado) 6mm. </t>
    </r>
    <r>
      <rPr>
        <b/>
        <sz val="11"/>
        <color indexed="17"/>
        <rFont val="Calibri"/>
        <family val="2"/>
      </rPr>
      <t>(Float Artic Blue / Super Tint VASA o similar)</t>
    </r>
  </si>
  <si>
    <r>
      <t xml:space="preserve">Monolitico coloreado en su masa  Verde Intenso (crudo, templado o laminado) 6mm. </t>
    </r>
    <r>
      <rPr>
        <b/>
        <sz val="11"/>
        <color indexed="17"/>
        <rFont val="Calibri"/>
        <family val="2"/>
      </rPr>
      <t>(Float Evergreen / Super Tint VASA o similar)</t>
    </r>
  </si>
  <si>
    <r>
      <t>Monolitico coloreado en su masa Verde  (crudo, templado o laminado) 6mm.</t>
    </r>
    <r>
      <rPr>
        <b/>
        <sz val="11"/>
        <color indexed="17"/>
        <rFont val="Calibri"/>
        <family val="2"/>
      </rPr>
      <t xml:space="preserve"> (Float Verde / Super Tint VASA o Similar)</t>
    </r>
  </si>
  <si>
    <r>
      <t xml:space="preserve">Monolitico coloreado en su masa Verde  (crudo, templado o laminado) 4mm. </t>
    </r>
    <r>
      <rPr>
        <b/>
        <sz val="11"/>
        <color indexed="17"/>
        <rFont val="Calibri"/>
        <family val="2"/>
      </rPr>
      <t>(Float Verde / Super Tint VASA o Similar)</t>
    </r>
  </si>
  <si>
    <r>
      <t xml:space="preserve">Monolitico coloreado en su masa Bronce  (crudo, templado o laminado) 6mm. </t>
    </r>
    <r>
      <rPr>
        <b/>
        <sz val="11"/>
        <color indexed="17"/>
        <rFont val="Calibri"/>
        <family val="2"/>
      </rPr>
      <t>(Float Bronce / Super Tint VASA o Similar)</t>
    </r>
  </si>
  <si>
    <r>
      <t>Monolitico coloreado en su masa Bronce  (crudo, templado o laminado) 4mm.</t>
    </r>
    <r>
      <rPr>
        <sz val="11"/>
        <color indexed="17"/>
        <rFont val="Calibri"/>
        <family val="2"/>
      </rPr>
      <t xml:space="preserve"> </t>
    </r>
    <r>
      <rPr>
        <b/>
        <sz val="11"/>
        <color indexed="17"/>
        <rFont val="Calibri"/>
        <family val="2"/>
      </rPr>
      <t>(Float Bronce / Super Tint VASA o Similar)</t>
    </r>
  </si>
  <si>
    <r>
      <t xml:space="preserve">Monolitico coloreado en su masa Gris  (crudo, templado o laminado) 6mm. </t>
    </r>
    <r>
      <rPr>
        <b/>
        <sz val="11"/>
        <color indexed="17"/>
        <rFont val="Calibri"/>
        <family val="2"/>
      </rPr>
      <t>(Float Gris / Super Tint VASA o Similar)</t>
    </r>
  </si>
  <si>
    <r>
      <t xml:space="preserve">Monolitico coloreado en su masa Gris  (crudo, templado o laminado) 4mm. </t>
    </r>
    <r>
      <rPr>
        <b/>
        <sz val="11"/>
        <color indexed="17"/>
        <rFont val="Calibri"/>
        <family val="2"/>
      </rPr>
      <t>(Float Gris / Super Tint VASA o Similar)</t>
    </r>
  </si>
  <si>
    <t>Cortina de enrrollar exterior de madera, metálicas, PVC o aluminio.</t>
  </si>
  <si>
    <t>Cortina de enrollar exterior de madera, metálicas, PVC o aluminio</t>
  </si>
  <si>
    <r>
      <t xml:space="preserve">Municipalidad de Rosario 
Secretaría de Planeamiento
Programa de Construcciones Sustentables y Eficiencia Energética 
</t>
    </r>
    <r>
      <rPr>
        <b/>
        <sz val="9"/>
        <color indexed="8"/>
        <rFont val="Arial"/>
        <family val="2"/>
      </rPr>
      <t xml:space="preserve">Solicitud del Certificado de Aspectos Higrotérmicos y Eficiencia Energética de las Construcciones  </t>
    </r>
  </si>
  <si>
    <r>
      <t>DVH cámara de 9mm Pirolitico de control solar, alta reflectividad y baja emisividad sobre incoloro 6mm y aire en su interior. Vidrio incoloro interior 6mm. ( 6+9+6 ).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(Eclipse Advantage +9+inc. VASA o Similar)</t>
    </r>
  </si>
  <si>
    <r>
      <t>DVH cámara de 9mm Pirolitico de control solar, alta reflectividad y baja emisividad sobre azul intenso 6mm y aire en su interior. Vidrio incoloro interior 6mm. ( 6+9+6 ).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(Eclipse Advantage +9+inc. VASA o Similar)</t>
    </r>
  </si>
  <si>
    <r>
      <t>DVH cámara de 9mm Pirolitico de control solar, alta reflectividad y baja emisividad sobre verde intenso 6mm y aire en su interior. Vidrio incoloro interior 6mm. ( 6+9+6 ).</t>
    </r>
    <r>
      <rPr>
        <b/>
        <sz val="10"/>
        <color indexed="17"/>
        <rFont val="Arial"/>
        <family val="2"/>
      </rPr>
      <t xml:space="preserve"> (Eclipse Advantage +9+inc. VASA o Similar)</t>
    </r>
  </si>
  <si>
    <r>
      <t xml:space="preserve">DVH cámara de 9mm Pirolitico de control solar, alta reflectividad y baja emisividad sobre azul verdoso 6mm y aire en su interior. Vidrio incoloro interior 6mm. ( 6+9+6 ). </t>
    </r>
    <r>
      <rPr>
        <b/>
        <sz val="10"/>
        <color indexed="17"/>
        <rFont val="Arial"/>
        <family val="2"/>
      </rPr>
      <t>(Eclipse Advantage +9+inc. VASA o Similar)</t>
    </r>
  </si>
  <si>
    <r>
      <t xml:space="preserve">DVH cámara de 9mm Pirolitico de control solar, alta reflectividad y baja emisividad sobre gris 6mm y aire en su interior. Vidrio incoloro interior 6mm. ( 6+9+6 ). </t>
    </r>
    <r>
      <rPr>
        <b/>
        <sz val="10"/>
        <color indexed="17"/>
        <rFont val="Arial"/>
        <family val="2"/>
      </rPr>
      <t>(Eclipse Advantage +9+inc. VASA o Similar)</t>
    </r>
  </si>
  <si>
    <r>
      <t xml:space="preserve">DVH cámara de 9mm Pirolitico de control solar, alta reflectividad y baja emisividad sobre bronce 6mm y aire en su interior. Vidrio incoloro interior 6mm. ( 6+9+6 ). </t>
    </r>
    <r>
      <rPr>
        <b/>
        <sz val="10"/>
        <color indexed="17"/>
        <rFont val="Arial"/>
        <family val="2"/>
      </rPr>
      <t>(Eclipse Advantage +9+inc. VASA o Similar)</t>
    </r>
  </si>
  <si>
    <r>
      <t xml:space="preserve">DVH cámara de 9mm Magnetrónico capa blanda de control solar, muy alta selectividad y baja emisividad sobre incoloro coating oscuro 6mm y aire en su interior. Vidrio incoloro interior 6mm. ( 6+9+6 ). </t>
    </r>
    <r>
      <rPr>
        <b/>
        <sz val="10"/>
        <color indexed="17"/>
        <rFont val="Arial"/>
        <family val="2"/>
      </rPr>
      <t>(Cool Lite SKN144 +9+inc. VASA o Similar)</t>
    </r>
  </si>
  <si>
    <r>
      <t xml:space="preserve">DVH cámara de 9mm Magnetrónico capa blanda de control solar, muy alta selectividad y baja emisividad sobre incoloro coating oscuro 6mm y aire en su interior. Vidrio incoloro interior 6mm. ( 6+9+6 ). </t>
    </r>
    <r>
      <rPr>
        <b/>
        <sz val="10"/>
        <color indexed="17"/>
        <rFont val="Arial"/>
        <family val="2"/>
      </rPr>
      <t>(Cool Lite SKN154 +9+inc. VASA o Similar)</t>
    </r>
  </si>
  <si>
    <r>
      <t>DVH cámara de 9mm Magnetrónico capa blanda de control solar, muy alta selectividad y baja emisividad sobre incoloro coating intermedio 6mm y aire en su interior. Vidrio incoloro interior 6mm. ( 6+9+6 ).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SKN165 +9+inc. VASA o Similar)</t>
    </r>
  </si>
  <si>
    <r>
      <t>DVH cámara de 9mm Magnetrónico capa blanda de control solar, muy alta selectividad y baja emisividad sobre incoloro coating intermedio 6mm y aire en su interior. Vidrio incoloro interior 6mm. ( 6+9+6 ).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SKN174 +9+inc. VASA o Similar)</t>
    </r>
  </si>
  <si>
    <r>
      <t>DVH cámara de 9mm Magnetrónico capa blanda de control solar, muy alta selectividad y baja emisividad sobre incoloro coating claro 6mm y aire en su interior. Vidrio incoloro interior 6mm. ( 6+9+6 ).</t>
    </r>
    <r>
      <rPr>
        <b/>
        <sz val="10"/>
        <color indexed="17"/>
        <rFont val="Arial"/>
        <family val="2"/>
      </rPr>
      <t xml:space="preserve"> (Cool Lite XT60/28 +9+inc. VASA o Similar)</t>
    </r>
  </si>
  <si>
    <t>Cortina de enrollar exterior microperforada</t>
  </si>
  <si>
    <t>Tipo de protección exterior</t>
  </si>
  <si>
    <t>Fecha última actualización: 05/01/2023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</si>
</sst>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E+00_)"/>
  </numFmts>
  <fonts count="3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1"/>
      <color indexed="9"/>
      <name val="Calibri"/>
      <family val="2"/>
    </font>
    <font>
      <b/>
      <sz val="11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10"/>
      <color indexed="8"/>
      <name val="Arial Narrow"/>
      <family val="2"/>
    </font>
    <font>
      <b/>
      <sz val="14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53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165" fontId="6" fillId="0" borderId="0"/>
  </cellStyleXfs>
  <cellXfs count="145">
    <xf numFmtId="0" fontId="0" fillId="0" borderId="0" xfId="0"/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10" fillId="0" borderId="0" xfId="0" applyFont="1"/>
    <xf numFmtId="165" fontId="11" fillId="0" borderId="0" xfId="10" applyFont="1" applyAlignment="1">
      <alignment vertical="center" wrapText="1"/>
    </xf>
    <xf numFmtId="2" fontId="10" fillId="0" borderId="1" xfId="0" applyNumberFormat="1" applyFont="1" applyBorder="1" applyAlignment="1">
      <alignment horizontal="center"/>
    </xf>
    <xf numFmtId="0" fontId="9" fillId="7" borderId="0" xfId="0" applyFont="1" applyFill="1" applyAlignment="1">
      <alignment horizontal="left"/>
    </xf>
    <xf numFmtId="0" fontId="9" fillId="7" borderId="2" xfId="0" applyFont="1" applyFill="1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165" fontId="11" fillId="0" borderId="3" xfId="1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165" fontId="11" fillId="0" borderId="3" xfId="1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20" fillId="0" borderId="3" xfId="0" applyFont="1" applyBorder="1"/>
    <xf numFmtId="0" fontId="20" fillId="0" borderId="0" xfId="0" applyFont="1"/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0" fillId="0" borderId="1" xfId="0" applyFont="1" applyBorder="1" applyProtection="1">
      <protection hidden="1"/>
    </xf>
    <xf numFmtId="2" fontId="10" fillId="0" borderId="1" xfId="0" applyNumberFormat="1" applyFont="1" applyBorder="1" applyAlignment="1" applyProtection="1">
      <alignment horizontal="left"/>
      <protection hidden="1"/>
    </xf>
    <xf numFmtId="0" fontId="10" fillId="0" borderId="1" xfId="0" applyFont="1" applyBorder="1" applyAlignment="1" applyProtection="1">
      <alignment horizontal="left"/>
      <protection hidden="1"/>
    </xf>
    <xf numFmtId="2" fontId="10" fillId="0" borderId="0" xfId="0" applyNumberFormat="1" applyFont="1" applyAlignment="1" applyProtection="1">
      <alignment horizontal="left"/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0" fillId="0" borderId="0" xfId="0" applyProtection="1">
      <protection locked="0"/>
    </xf>
    <xf numFmtId="0" fontId="10" fillId="0" borderId="3" xfId="0" applyFont="1" applyBorder="1" applyProtection="1">
      <protection locked="0"/>
    </xf>
    <xf numFmtId="2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2" fontId="11" fillId="0" borderId="3" xfId="10" applyNumberFormat="1" applyFont="1" applyBorder="1" applyAlignment="1">
      <alignment horizontal="center" vertical="center" wrapText="1"/>
    </xf>
    <xf numFmtId="2" fontId="11" fillId="0" borderId="3" xfId="1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2" fillId="0" borderId="0" xfId="0" applyFont="1" applyAlignment="1">
      <alignment vertical="center" wrapText="1"/>
    </xf>
    <xf numFmtId="2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vertical="center" wrapText="1"/>
    </xf>
    <xf numFmtId="2" fontId="24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wrapText="1"/>
      <protection hidden="1"/>
    </xf>
    <xf numFmtId="0" fontId="9" fillId="0" borderId="0" xfId="0" applyFont="1"/>
    <xf numFmtId="0" fontId="21" fillId="0" borderId="0" xfId="0" applyFont="1"/>
    <xf numFmtId="0" fontId="21" fillId="0" borderId="4" xfId="0" applyFont="1" applyBorder="1"/>
    <xf numFmtId="165" fontId="11" fillId="0" borderId="5" xfId="10" applyFont="1" applyBorder="1" applyAlignment="1">
      <alignment vertical="center" wrapText="1"/>
    </xf>
    <xf numFmtId="0" fontId="9" fillId="7" borderId="6" xfId="0" applyFont="1" applyFill="1" applyBorder="1"/>
    <xf numFmtId="0" fontId="9" fillId="7" borderId="7" xfId="0" applyFont="1" applyFill="1" applyBorder="1" applyAlignment="1">
      <alignment horizontal="center" vertical="center" wrapText="1"/>
    </xf>
    <xf numFmtId="2" fontId="22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165" fontId="11" fillId="0" borderId="12" xfId="10" applyFont="1" applyBorder="1" applyAlignment="1">
      <alignment vertical="center" wrapText="1"/>
    </xf>
    <xf numFmtId="165" fontId="11" fillId="0" borderId="11" xfId="10" applyFont="1" applyBorder="1" applyAlignment="1">
      <alignment vertical="center" wrapText="1"/>
    </xf>
    <xf numFmtId="0" fontId="10" fillId="0" borderId="11" xfId="0" applyFont="1" applyBorder="1"/>
    <xf numFmtId="0" fontId="12" fillId="0" borderId="13" xfId="0" applyFont="1" applyBorder="1" applyAlignment="1">
      <alignment horizontal="center" vertical="center" wrapText="1"/>
    </xf>
    <xf numFmtId="164" fontId="35" fillId="0" borderId="1" xfId="0" applyNumberFormat="1" applyFont="1" applyBorder="1" applyAlignment="1" applyProtection="1">
      <alignment horizontal="center"/>
      <protection hidden="1"/>
    </xf>
    <xf numFmtId="0" fontId="1" fillId="0" borderId="1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2" fontId="31" fillId="0" borderId="14" xfId="0" applyNumberFormat="1" applyFont="1" applyBorder="1" applyAlignment="1">
      <alignment horizontal="center" vertical="center" wrapText="1"/>
    </xf>
    <xf numFmtId="2" fontId="36" fillId="0" borderId="14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7" fillId="0" borderId="1" xfId="0" applyFont="1" applyBorder="1"/>
    <xf numFmtId="0" fontId="13" fillId="0" borderId="15" xfId="0" applyFont="1" applyBorder="1" applyProtection="1">
      <protection locked="0"/>
    </xf>
    <xf numFmtId="0" fontId="13" fillId="0" borderId="16" xfId="0" applyFont="1" applyBorder="1" applyProtection="1"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10" fillId="0" borderId="17" xfId="0" applyFont="1" applyBorder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8" xfId="0" applyFont="1" applyBorder="1" applyProtection="1">
      <protection locked="0"/>
    </xf>
    <xf numFmtId="0" fontId="0" fillId="0" borderId="1" xfId="0" applyBorder="1" applyProtection="1">
      <protection hidden="1"/>
    </xf>
    <xf numFmtId="0" fontId="10" fillId="0" borderId="19" xfId="0" applyFont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hidden="1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21" xfId="0" applyFont="1" applyBorder="1" applyProtection="1">
      <protection locked="0"/>
    </xf>
    <xf numFmtId="2" fontId="10" fillId="0" borderId="19" xfId="0" applyNumberFormat="1" applyFont="1" applyBorder="1" applyAlignment="1" applyProtection="1">
      <alignment horizontal="center"/>
      <protection hidden="1"/>
    </xf>
    <xf numFmtId="0" fontId="10" fillId="0" borderId="22" xfId="0" applyFont="1" applyBorder="1" applyProtection="1">
      <protection locked="0"/>
    </xf>
    <xf numFmtId="0" fontId="10" fillId="0" borderId="18" xfId="0" applyFont="1" applyBorder="1" applyProtection="1">
      <protection hidden="1"/>
    </xf>
    <xf numFmtId="2" fontId="10" fillId="0" borderId="18" xfId="0" applyNumberFormat="1" applyFont="1" applyBorder="1" applyAlignment="1" applyProtection="1">
      <alignment horizontal="left"/>
      <protection hidden="1"/>
    </xf>
    <xf numFmtId="164" fontId="10" fillId="0" borderId="18" xfId="0" applyNumberFormat="1" applyFont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left"/>
      <protection hidden="1"/>
    </xf>
    <xf numFmtId="2" fontId="10" fillId="0" borderId="20" xfId="0" applyNumberFormat="1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10" fillId="0" borderId="25" xfId="0" applyFont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0" borderId="26" xfId="0" applyFont="1" applyBorder="1" applyAlignment="1" applyProtection="1">
      <alignment horizontal="left" vertical="center" wrapText="1"/>
      <protection hidden="1"/>
    </xf>
    <xf numFmtId="0" fontId="10" fillId="0" borderId="27" xfId="0" applyFont="1" applyBorder="1" applyAlignment="1" applyProtection="1">
      <alignment horizontal="left" vertical="center" wrapText="1"/>
      <protection hidden="1"/>
    </xf>
    <xf numFmtId="0" fontId="10" fillId="0" borderId="12" xfId="0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0" borderId="29" xfId="0" applyFont="1" applyBorder="1" applyAlignment="1" applyProtection="1">
      <alignment horizontal="center" vertical="center" wrapText="1"/>
      <protection hidden="1"/>
    </xf>
    <xf numFmtId="0" fontId="12" fillId="0" borderId="30" xfId="0" applyFont="1" applyBorder="1" applyAlignment="1" applyProtection="1">
      <alignment horizontal="center" vertical="center" wrapText="1"/>
      <protection hidden="1"/>
    </xf>
    <xf numFmtId="0" fontId="12" fillId="0" borderId="19" xfId="0" applyFont="1" applyBorder="1" applyAlignment="1" applyProtection="1">
      <alignment horizontal="center" vertical="center" wrapText="1"/>
      <protection hidden="1"/>
    </xf>
    <xf numFmtId="0" fontId="12" fillId="0" borderId="31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32" xfId="0" applyFont="1" applyBorder="1" applyAlignment="1" applyProtection="1">
      <alignment horizontal="center" vertical="center" wrapText="1"/>
      <protection hidden="1"/>
    </xf>
    <xf numFmtId="0" fontId="22" fillId="0" borderId="21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33" fillId="0" borderId="14" xfId="0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9" fillId="8" borderId="33" xfId="0" applyFont="1" applyFill="1" applyBorder="1" applyAlignment="1" applyProtection="1">
      <alignment horizontal="center" vertical="center" wrapText="1"/>
      <protection hidden="1"/>
    </xf>
    <xf numFmtId="0" fontId="19" fillId="8" borderId="34" xfId="0" applyFont="1" applyFill="1" applyBorder="1" applyAlignment="1" applyProtection="1">
      <alignment horizontal="center" vertical="center" wrapText="1"/>
      <protection hidden="1"/>
    </xf>
    <xf numFmtId="0" fontId="19" fillId="8" borderId="35" xfId="0" applyFont="1" applyFill="1" applyBorder="1" applyAlignment="1" applyProtection="1">
      <alignment horizontal="center" vertical="center" wrapText="1"/>
      <protection hidden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9" xfId="0" applyNumberFormat="1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2" fontId="22" fillId="0" borderId="8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11">
    <cellStyle name="B/N" xfId="1" xr:uid="{00000000-0005-0000-0000-000000000000}"/>
    <cellStyle name="K No Verifica" xfId="2" xr:uid="{00000000-0005-0000-0000-000001000000}"/>
    <cellStyle name="K VER" xfId="3" xr:uid="{00000000-0005-0000-0000-000002000000}"/>
    <cellStyle name="K Verifica" xfId="4" xr:uid="{00000000-0005-0000-0000-000003000000}"/>
    <cellStyle name="Keco" xfId="5" xr:uid="{00000000-0005-0000-0000-000004000000}"/>
    <cellStyle name="Kmin" xfId="6" xr:uid="{00000000-0005-0000-0000-000005000000}"/>
    <cellStyle name="Krec" xfId="7" xr:uid="{00000000-0005-0000-0000-000006000000}"/>
    <cellStyle name="Negrita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</cellStyles>
  <dxfs count="2">
    <dxf>
      <font>
        <b/>
        <i val="0"/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$G$10" fmlaRange="SupSemiTrans" noThreeD="1" sel="225" val="205"/>
</file>

<file path=xl/ctrlProps/ctrlProp10.xml><?xml version="1.0" encoding="utf-8"?>
<formControlPr xmlns="http://schemas.microsoft.com/office/spreadsheetml/2009/9/main" objectType="Drop" dropLines="6" dropStyle="combo" dx="16" fmlaLink="J18" fmlaRange="Orientacion" noThreeD="1" sel="6" val="0"/>
</file>

<file path=xl/ctrlProps/ctrlProp11.xml><?xml version="1.0" encoding="utf-8"?>
<formControlPr xmlns="http://schemas.microsoft.com/office/spreadsheetml/2009/9/main" objectType="Drop" dropLines="6" dropStyle="combo" dx="16" fmlaLink="J19" fmlaRange="Orientacion" noThreeD="1" sel="6" val="0"/>
</file>

<file path=xl/ctrlProps/ctrlProp12.xml><?xml version="1.0" encoding="utf-8"?>
<formControlPr xmlns="http://schemas.microsoft.com/office/spreadsheetml/2009/9/main" objectType="Drop" dropLines="6" dropStyle="combo" dx="16" fmlaLink="J20" fmlaRange="Orientacion" noThreeD="1" sel="6" val="0"/>
</file>

<file path=xl/ctrlProps/ctrlProp13.xml><?xml version="1.0" encoding="utf-8"?>
<formControlPr xmlns="http://schemas.microsoft.com/office/spreadsheetml/2009/9/main" objectType="Drop" dropLines="20" dropStyle="combo" dx="16" fmlaLink="$A$11" fmlaRange="Datos!$C$234:$C$243" noThreeD="1" sel="1" val="0"/>
</file>

<file path=xl/ctrlProps/ctrlProp14.xml><?xml version="1.0" encoding="utf-8"?>
<formControlPr xmlns="http://schemas.microsoft.com/office/spreadsheetml/2009/9/main" objectType="Drop" dropLines="20" dropStyle="combo" dx="16" fmlaLink="$A$12" fmlaRange="Datos!$C$234:$C$243" noThreeD="1" sel="1" val="0"/>
</file>

<file path=xl/ctrlProps/ctrlProp15.xml><?xml version="1.0" encoding="utf-8"?>
<formControlPr xmlns="http://schemas.microsoft.com/office/spreadsheetml/2009/9/main" objectType="Drop" dropLines="20" dropStyle="combo" dx="16" fmlaLink="$A$13" fmlaRange="Datos!$C$234:$C$243" noThreeD="1" sel="1" val="0"/>
</file>

<file path=xl/ctrlProps/ctrlProp16.xml><?xml version="1.0" encoding="utf-8"?>
<formControlPr xmlns="http://schemas.microsoft.com/office/spreadsheetml/2009/9/main" objectType="Drop" dropLines="20" dropStyle="combo" dx="16" fmlaLink="$A$14" fmlaRange="Datos!$C$234:$C$243" noThreeD="1" sel="1" val="0"/>
</file>

<file path=xl/ctrlProps/ctrlProp17.xml><?xml version="1.0" encoding="utf-8"?>
<formControlPr xmlns="http://schemas.microsoft.com/office/spreadsheetml/2009/9/main" objectType="Drop" dropLines="20" dropStyle="combo" dx="16" fmlaLink="$A$15" fmlaRange="Datos!$C$234:$C$243" noThreeD="1" sel="1" val="0"/>
</file>

<file path=xl/ctrlProps/ctrlProp18.xml><?xml version="1.0" encoding="utf-8"?>
<formControlPr xmlns="http://schemas.microsoft.com/office/spreadsheetml/2009/9/main" objectType="Drop" dropLines="20" dropStyle="combo" dx="16" fmlaLink="$A$16" fmlaRange="Datos!$C$234:$C$243" noThreeD="1" sel="1" val="0"/>
</file>

<file path=xl/ctrlProps/ctrlProp19.xml><?xml version="1.0" encoding="utf-8"?>
<formControlPr xmlns="http://schemas.microsoft.com/office/spreadsheetml/2009/9/main" objectType="Drop" dropLines="20" dropStyle="combo" dx="16" fmlaLink="$A$17" fmlaRange="Datos!$C$234:$C$243" noThreeD="1" sel="1" val="0"/>
</file>

<file path=xl/ctrlProps/ctrlProp2.xml><?xml version="1.0" encoding="utf-8"?>
<formControlPr xmlns="http://schemas.microsoft.com/office/spreadsheetml/2009/9/main" objectType="Drop" dropLines="20" dropStyle="combo" dx="16" fmlaLink="$A$10" fmlaRange="Datos!$C$234:$C$243" noThreeD="1" sel="1" val="0"/>
</file>

<file path=xl/ctrlProps/ctrlProp20.xml><?xml version="1.0" encoding="utf-8"?>
<formControlPr xmlns="http://schemas.microsoft.com/office/spreadsheetml/2009/9/main" objectType="Drop" dropLines="20" dropStyle="combo" dx="16" fmlaLink="$A$18" fmlaRange="Datos!$C$234:$C$243" noThreeD="1" sel="1" val="0"/>
</file>

<file path=xl/ctrlProps/ctrlProp21.xml><?xml version="1.0" encoding="utf-8"?>
<formControlPr xmlns="http://schemas.microsoft.com/office/spreadsheetml/2009/9/main" objectType="Drop" dropLines="20" dropStyle="combo" dx="16" fmlaLink="$A$19" fmlaRange="Datos!$C$234:$C$243" noThreeD="1" sel="1" val="0"/>
</file>

<file path=xl/ctrlProps/ctrlProp22.xml><?xml version="1.0" encoding="utf-8"?>
<formControlPr xmlns="http://schemas.microsoft.com/office/spreadsheetml/2009/9/main" objectType="Drop" dropLines="20" dropStyle="combo" dx="16" fmlaLink="$A$20" fmlaRange="Datos!$C$234:$C$243" noThreeD="1" sel="1" val="0"/>
</file>

<file path=xl/ctrlProps/ctrlProp23.xml><?xml version="1.0" encoding="utf-8"?>
<formControlPr xmlns="http://schemas.microsoft.com/office/spreadsheetml/2009/9/main" objectType="Drop" dropLines="20" dropStyle="combo" dx="16" fmlaLink="$A$21" fmlaRange="Datos!$C$234:$C$243" noThreeD="1" sel="1" val="0"/>
</file>

<file path=xl/ctrlProps/ctrlProp24.xml><?xml version="1.0" encoding="utf-8"?>
<formControlPr xmlns="http://schemas.microsoft.com/office/spreadsheetml/2009/9/main" objectType="Drop" dropLines="6" dropStyle="combo" dx="16" fmlaLink="J21" fmlaRange="Orientacion" noThreeD="1" sel="6" val="0"/>
</file>

<file path=xl/ctrlProps/ctrlProp25.xml><?xml version="1.0" encoding="utf-8"?>
<formControlPr xmlns="http://schemas.microsoft.com/office/spreadsheetml/2009/9/main" objectType="Drop" dropLines="6" dropStyle="combo" dx="16" fmlaLink="J12" fmlaRange="Orientacion" noThreeD="1" sel="6" val="0"/>
</file>

<file path=xl/ctrlProps/ctrlProp26.xml><?xml version="1.0" encoding="utf-8"?>
<formControlPr xmlns="http://schemas.microsoft.com/office/spreadsheetml/2009/9/main" objectType="Drop" dropLines="20" dropStyle="combo" dx="16" fmlaLink="$G$11" fmlaRange="SupSemiTrans" noThreeD="1" sel="225" val="205"/>
</file>

<file path=xl/ctrlProps/ctrlProp27.xml><?xml version="1.0" encoding="utf-8"?>
<formControlPr xmlns="http://schemas.microsoft.com/office/spreadsheetml/2009/9/main" objectType="Drop" dropLines="20" dropStyle="combo" dx="16" fmlaLink="$G$12" fmlaRange="SupSemiTrans" noThreeD="1" sel="225" val="38"/>
</file>

<file path=xl/ctrlProps/ctrlProp28.xml><?xml version="1.0" encoding="utf-8"?>
<formControlPr xmlns="http://schemas.microsoft.com/office/spreadsheetml/2009/9/main" objectType="Drop" dropLines="20" dropStyle="combo" dx="16" fmlaLink="$G$13" fmlaRange="SupSemiTrans" noThreeD="1" sel="225" val="15"/>
</file>

<file path=xl/ctrlProps/ctrlProp29.xml><?xml version="1.0" encoding="utf-8"?>
<formControlPr xmlns="http://schemas.microsoft.com/office/spreadsheetml/2009/9/main" objectType="Drop" dropLines="20" dropStyle="combo" dx="16" fmlaLink="$G$14" fmlaRange="SupSemiTrans" noThreeD="1" sel="225" val="205"/>
</file>

<file path=xl/ctrlProps/ctrlProp3.xml><?xml version="1.0" encoding="utf-8"?>
<formControlPr xmlns="http://schemas.microsoft.com/office/spreadsheetml/2009/9/main" objectType="Drop" dropLines="6" dropStyle="combo" dx="16" fmlaLink="J10" fmlaRange="Orientacion" noThreeD="1" sel="6" val="0"/>
</file>

<file path=xl/ctrlProps/ctrlProp30.xml><?xml version="1.0" encoding="utf-8"?>
<formControlPr xmlns="http://schemas.microsoft.com/office/spreadsheetml/2009/9/main" objectType="Drop" dropLines="20" dropStyle="combo" dx="16" fmlaLink="$G$15" fmlaRange="SupSemiTrans" noThreeD="1" sel="225" val="200"/>
</file>

<file path=xl/ctrlProps/ctrlProp31.xml><?xml version="1.0" encoding="utf-8"?>
<formControlPr xmlns="http://schemas.microsoft.com/office/spreadsheetml/2009/9/main" objectType="Drop" dropLines="20" dropStyle="combo" dx="16" fmlaLink="$G$16" fmlaRange="SupSemiTrans" noThreeD="1" sel="225" val="205"/>
</file>

<file path=xl/ctrlProps/ctrlProp32.xml><?xml version="1.0" encoding="utf-8"?>
<formControlPr xmlns="http://schemas.microsoft.com/office/spreadsheetml/2009/9/main" objectType="Drop" dropLines="20" dropStyle="combo" dx="16" fmlaLink="$G$17" fmlaRange="SupSemiTrans" noThreeD="1" sel="225" val="149"/>
</file>

<file path=xl/ctrlProps/ctrlProp33.xml><?xml version="1.0" encoding="utf-8"?>
<formControlPr xmlns="http://schemas.microsoft.com/office/spreadsheetml/2009/9/main" objectType="Drop" dropLines="20" dropStyle="combo" dx="16" fmlaLink="$G$18" fmlaRange="SupSemiTrans" noThreeD="1" sel="225" val="194"/>
</file>

<file path=xl/ctrlProps/ctrlProp34.xml><?xml version="1.0" encoding="utf-8"?>
<formControlPr xmlns="http://schemas.microsoft.com/office/spreadsheetml/2009/9/main" objectType="Drop" dropLines="20" dropStyle="combo" dx="16" fmlaLink="$G$19" fmlaRange="SupSemiTrans" noThreeD="1" sel="225" val="194"/>
</file>

<file path=xl/ctrlProps/ctrlProp35.xml><?xml version="1.0" encoding="utf-8"?>
<formControlPr xmlns="http://schemas.microsoft.com/office/spreadsheetml/2009/9/main" objectType="Drop" dropLines="20" dropStyle="combo" dx="16" fmlaLink="$G$20" fmlaRange="SupSemiTrans" noThreeD="1" sel="225" val="205"/>
</file>

<file path=xl/ctrlProps/ctrlProp36.xml><?xml version="1.0" encoding="utf-8"?>
<formControlPr xmlns="http://schemas.microsoft.com/office/spreadsheetml/2009/9/main" objectType="Drop" dropLines="20" dropStyle="combo" dx="16" fmlaLink="$G$21" fmlaRange="SupSemiTrans" noThreeD="1" sel="225" val="194"/>
</file>

<file path=xl/ctrlProps/ctrlProp4.xml><?xml version="1.0" encoding="utf-8"?>
<formControlPr xmlns="http://schemas.microsoft.com/office/spreadsheetml/2009/9/main" objectType="Drop" dropLines="6" dropStyle="combo" dx="16" fmlaLink="J11" fmlaRange="Orientacion" noThreeD="1" sel="6" val="0"/>
</file>

<file path=xl/ctrlProps/ctrlProp5.xml><?xml version="1.0" encoding="utf-8"?>
<formControlPr xmlns="http://schemas.microsoft.com/office/spreadsheetml/2009/9/main" objectType="Drop" dropLines="6" dropStyle="combo" dx="16" fmlaLink="J13" fmlaRange="Orientacion" noThreeD="1" sel="6" val="0"/>
</file>

<file path=xl/ctrlProps/ctrlProp6.xml><?xml version="1.0" encoding="utf-8"?>
<formControlPr xmlns="http://schemas.microsoft.com/office/spreadsheetml/2009/9/main" objectType="Drop" dropLines="6" dropStyle="combo" dx="16" fmlaLink="J14" fmlaRange="Orientacion" noThreeD="1" sel="6" val="0"/>
</file>

<file path=xl/ctrlProps/ctrlProp7.xml><?xml version="1.0" encoding="utf-8"?>
<formControlPr xmlns="http://schemas.microsoft.com/office/spreadsheetml/2009/9/main" objectType="Drop" dropLines="6" dropStyle="combo" dx="16" fmlaLink="J15" fmlaRange="Orientacion" noThreeD="1" sel="6" val="0"/>
</file>

<file path=xl/ctrlProps/ctrlProp8.xml><?xml version="1.0" encoding="utf-8"?>
<formControlPr xmlns="http://schemas.microsoft.com/office/spreadsheetml/2009/9/main" objectType="Drop" dropLines="6" dropStyle="combo" dx="16" fmlaLink="J16" fmlaRange="Orientacion" noThreeD="1" sel="6" val="0"/>
</file>

<file path=xl/ctrlProps/ctrlProp9.xml><?xml version="1.0" encoding="utf-8"?>
<formControlPr xmlns="http://schemas.microsoft.com/office/spreadsheetml/2009/9/main" objectType="Drop" dropLines="6" dropStyle="combo" dx="16" fmlaLink="J17" fmlaRange="Orientacion" noThreeD="1" sel="6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23</xdr:row>
      <xdr:rowOff>47625</xdr:rowOff>
    </xdr:from>
    <xdr:to>
      <xdr:col>11</xdr:col>
      <xdr:colOff>2562225</xdr:colOff>
      <xdr:row>31</xdr:row>
      <xdr:rowOff>0</xdr:rowOff>
    </xdr:to>
    <xdr:pic>
      <xdr:nvPicPr>
        <xdr:cNvPr id="10080" name="Picture 60" descr="orientaciones">
          <a:extLst>
            <a:ext uri="{FF2B5EF4-FFF2-40B4-BE49-F238E27FC236}">
              <a16:creationId xmlns:a16="http://schemas.microsoft.com/office/drawing/2014/main" id="{00000000-0008-0000-0000-00006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5210175"/>
          <a:ext cx="25527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19050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9217" name="Solicitud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19050</xdr:rowOff>
        </xdr:from>
        <xdr:to>
          <xdr:col>13</xdr:col>
          <xdr:colOff>19050</xdr:colOff>
          <xdr:row>10</xdr:row>
          <xdr:rowOff>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</xdr:row>
          <xdr:rowOff>9525</xdr:rowOff>
        </xdr:from>
        <xdr:to>
          <xdr:col>14</xdr:col>
          <xdr:colOff>1257300</xdr:colOff>
          <xdr:row>9</xdr:row>
          <xdr:rowOff>219075</xdr:rowOff>
        </xdr:to>
        <xdr:sp macro="" textlink="">
          <xdr:nvSpPr>
            <xdr:cNvPr id="9275" name="Drop Down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</xdr:row>
          <xdr:rowOff>9525</xdr:rowOff>
        </xdr:from>
        <xdr:to>
          <xdr:col>15</xdr:col>
          <xdr:colOff>9525</xdr:colOff>
          <xdr:row>10</xdr:row>
          <xdr:rowOff>228600</xdr:rowOff>
        </xdr:to>
        <xdr:sp macro="" textlink="">
          <xdr:nvSpPr>
            <xdr:cNvPr id="9560" name="Drop Down 344" hidden="1">
              <a:extLst>
                <a:ext uri="{63B3BB69-23CF-44E3-9099-C40C66FF867C}">
                  <a14:compatExt spid="_x0000_s9560"/>
                </a:ext>
                <a:ext uri="{FF2B5EF4-FFF2-40B4-BE49-F238E27FC236}">
                  <a16:creationId xmlns:a16="http://schemas.microsoft.com/office/drawing/2014/main" id="{00000000-0008-0000-0000-00005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9525</xdr:rowOff>
        </xdr:from>
        <xdr:to>
          <xdr:col>14</xdr:col>
          <xdr:colOff>1257300</xdr:colOff>
          <xdr:row>12</xdr:row>
          <xdr:rowOff>219075</xdr:rowOff>
        </xdr:to>
        <xdr:sp macro="" textlink="">
          <xdr:nvSpPr>
            <xdr:cNvPr id="9596" name="Drop Down 380" hidden="1">
              <a:extLst>
                <a:ext uri="{63B3BB69-23CF-44E3-9099-C40C66FF867C}">
                  <a14:compatExt spid="_x0000_s9596"/>
                </a:ext>
                <a:ext uri="{FF2B5EF4-FFF2-40B4-BE49-F238E27FC236}">
                  <a16:creationId xmlns:a16="http://schemas.microsoft.com/office/drawing/2014/main" id="{00000000-0008-0000-0000-00007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13</xdr:row>
          <xdr:rowOff>9525</xdr:rowOff>
        </xdr:from>
        <xdr:to>
          <xdr:col>14</xdr:col>
          <xdr:colOff>1257300</xdr:colOff>
          <xdr:row>13</xdr:row>
          <xdr:rowOff>219075</xdr:rowOff>
        </xdr:to>
        <xdr:sp macro="" textlink="">
          <xdr:nvSpPr>
            <xdr:cNvPr id="9599" name="Drop Down 383" hidden="1">
              <a:extLst>
                <a:ext uri="{63B3BB69-23CF-44E3-9099-C40C66FF867C}">
                  <a14:compatExt spid="_x0000_s9599"/>
                </a:ext>
                <a:ext uri="{FF2B5EF4-FFF2-40B4-BE49-F238E27FC236}">
                  <a16:creationId xmlns:a16="http://schemas.microsoft.com/office/drawing/2014/main" id="{00000000-0008-0000-0000-00007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14</xdr:row>
          <xdr:rowOff>9525</xdr:rowOff>
        </xdr:from>
        <xdr:to>
          <xdr:col>14</xdr:col>
          <xdr:colOff>1257300</xdr:colOff>
          <xdr:row>14</xdr:row>
          <xdr:rowOff>219075</xdr:rowOff>
        </xdr:to>
        <xdr:sp macro="" textlink="">
          <xdr:nvSpPr>
            <xdr:cNvPr id="9602" name="Drop Down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0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9525</xdr:rowOff>
        </xdr:from>
        <xdr:to>
          <xdr:col>14</xdr:col>
          <xdr:colOff>1257300</xdr:colOff>
          <xdr:row>15</xdr:row>
          <xdr:rowOff>219075</xdr:rowOff>
        </xdr:to>
        <xdr:sp macro="" textlink="">
          <xdr:nvSpPr>
            <xdr:cNvPr id="9605" name="Drop Down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0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9525</xdr:rowOff>
        </xdr:from>
        <xdr:to>
          <xdr:col>14</xdr:col>
          <xdr:colOff>1257300</xdr:colOff>
          <xdr:row>16</xdr:row>
          <xdr:rowOff>219075</xdr:rowOff>
        </xdr:to>
        <xdr:sp macro="" textlink="">
          <xdr:nvSpPr>
            <xdr:cNvPr id="9608" name="Drop Down 392" hidden="1">
              <a:extLst>
                <a:ext uri="{63B3BB69-23CF-44E3-9099-C40C66FF867C}">
                  <a14:compatExt spid="_x0000_s9608"/>
                </a:ext>
                <a:ext uri="{FF2B5EF4-FFF2-40B4-BE49-F238E27FC236}">
                  <a16:creationId xmlns:a16="http://schemas.microsoft.com/office/drawing/2014/main" id="{00000000-0008-0000-0000-00008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9525</xdr:rowOff>
        </xdr:from>
        <xdr:to>
          <xdr:col>14</xdr:col>
          <xdr:colOff>1257300</xdr:colOff>
          <xdr:row>17</xdr:row>
          <xdr:rowOff>219075</xdr:rowOff>
        </xdr:to>
        <xdr:sp macro="" textlink="">
          <xdr:nvSpPr>
            <xdr:cNvPr id="9611" name="Drop Down 395" hidden="1">
              <a:extLst>
                <a:ext uri="{63B3BB69-23CF-44E3-9099-C40C66FF867C}">
                  <a14:compatExt spid="_x0000_s9611"/>
                </a:ext>
                <a:ext uri="{FF2B5EF4-FFF2-40B4-BE49-F238E27FC236}">
                  <a16:creationId xmlns:a16="http://schemas.microsoft.com/office/drawing/2014/main" id="{00000000-0008-0000-0000-00008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9525</xdr:rowOff>
        </xdr:from>
        <xdr:to>
          <xdr:col>14</xdr:col>
          <xdr:colOff>1257300</xdr:colOff>
          <xdr:row>18</xdr:row>
          <xdr:rowOff>219075</xdr:rowOff>
        </xdr:to>
        <xdr:sp macro="" textlink="">
          <xdr:nvSpPr>
            <xdr:cNvPr id="9614" name="Drop Down 398" hidden="1">
              <a:extLst>
                <a:ext uri="{63B3BB69-23CF-44E3-9099-C40C66FF867C}">
                  <a14:compatExt spid="_x0000_s9614"/>
                </a:ext>
                <a:ext uri="{FF2B5EF4-FFF2-40B4-BE49-F238E27FC236}">
                  <a16:creationId xmlns:a16="http://schemas.microsoft.com/office/drawing/2014/main" id="{00000000-0008-0000-0000-00008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9525</xdr:rowOff>
        </xdr:from>
        <xdr:to>
          <xdr:col>14</xdr:col>
          <xdr:colOff>1257300</xdr:colOff>
          <xdr:row>19</xdr:row>
          <xdr:rowOff>219075</xdr:rowOff>
        </xdr:to>
        <xdr:sp macro="" textlink="">
          <xdr:nvSpPr>
            <xdr:cNvPr id="9617" name="Drop Down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0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19050</xdr:rowOff>
        </xdr:from>
        <xdr:to>
          <xdr:col>13</xdr:col>
          <xdr:colOff>19050</xdr:colOff>
          <xdr:row>11</xdr:row>
          <xdr:rowOff>0</xdr:rowOff>
        </xdr:to>
        <xdr:sp macro="" textlink="">
          <xdr:nvSpPr>
            <xdr:cNvPr id="9620" name="Drop Down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0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19050</xdr:rowOff>
        </xdr:from>
        <xdr:to>
          <xdr:col>13</xdr:col>
          <xdr:colOff>19050</xdr:colOff>
          <xdr:row>12</xdr:row>
          <xdr:rowOff>0</xdr:rowOff>
        </xdr:to>
        <xdr:sp macro="" textlink="">
          <xdr:nvSpPr>
            <xdr:cNvPr id="9622" name="Drop Down 406" hidden="1">
              <a:extLst>
                <a:ext uri="{63B3BB69-23CF-44E3-9099-C40C66FF867C}">
                  <a14:compatExt spid="_x0000_s9622"/>
                </a:ext>
                <a:ext uri="{FF2B5EF4-FFF2-40B4-BE49-F238E27FC236}">
                  <a16:creationId xmlns:a16="http://schemas.microsoft.com/office/drawing/2014/main" id="{00000000-0008-0000-0000-00009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</xdr:row>
          <xdr:rowOff>9525</xdr:rowOff>
        </xdr:from>
        <xdr:to>
          <xdr:col>13</xdr:col>
          <xdr:colOff>9525</xdr:colOff>
          <xdr:row>12</xdr:row>
          <xdr:rowOff>228600</xdr:rowOff>
        </xdr:to>
        <xdr:sp macro="" textlink="">
          <xdr:nvSpPr>
            <xdr:cNvPr id="9624" name="Drop Down 408" hidden="1">
              <a:extLst>
                <a:ext uri="{63B3BB69-23CF-44E3-9099-C40C66FF867C}">
                  <a14:compatExt spid="_x0000_s9624"/>
                </a:ext>
                <a:ext uri="{FF2B5EF4-FFF2-40B4-BE49-F238E27FC236}">
                  <a16:creationId xmlns:a16="http://schemas.microsoft.com/office/drawing/2014/main" id="{00000000-0008-0000-0000-00009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</xdr:row>
          <xdr:rowOff>28575</xdr:rowOff>
        </xdr:from>
        <xdr:to>
          <xdr:col>13</xdr:col>
          <xdr:colOff>9525</xdr:colOff>
          <xdr:row>14</xdr:row>
          <xdr:rowOff>0</xdr:rowOff>
        </xdr:to>
        <xdr:sp macro="" textlink="">
          <xdr:nvSpPr>
            <xdr:cNvPr id="9626" name="Drop Down 410" hidden="1">
              <a:extLst>
                <a:ext uri="{63B3BB69-23CF-44E3-9099-C40C66FF867C}">
                  <a14:compatExt spid="_x0000_s9626"/>
                </a:ext>
                <a:ext uri="{FF2B5EF4-FFF2-40B4-BE49-F238E27FC236}">
                  <a16:creationId xmlns:a16="http://schemas.microsoft.com/office/drawing/2014/main" id="{00000000-0008-0000-0000-00009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28575</xdr:rowOff>
        </xdr:from>
        <xdr:to>
          <xdr:col>13</xdr:col>
          <xdr:colOff>9525</xdr:colOff>
          <xdr:row>15</xdr:row>
          <xdr:rowOff>0</xdr:rowOff>
        </xdr:to>
        <xdr:sp macro="" textlink="">
          <xdr:nvSpPr>
            <xdr:cNvPr id="9628" name="Drop Down 412" hidden="1">
              <a:extLst>
                <a:ext uri="{63B3BB69-23CF-44E3-9099-C40C66FF867C}">
                  <a14:compatExt spid="_x0000_s9628"/>
                </a:ext>
                <a:ext uri="{FF2B5EF4-FFF2-40B4-BE49-F238E27FC236}">
                  <a16:creationId xmlns:a16="http://schemas.microsoft.com/office/drawing/2014/main" id="{00000000-0008-0000-0000-00009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9525</xdr:rowOff>
        </xdr:from>
        <xdr:to>
          <xdr:col>13</xdr:col>
          <xdr:colOff>9525</xdr:colOff>
          <xdr:row>16</xdr:row>
          <xdr:rowOff>0</xdr:rowOff>
        </xdr:to>
        <xdr:sp macro="" textlink="">
          <xdr:nvSpPr>
            <xdr:cNvPr id="9630" name="Drop Down 414" hidden="1">
              <a:extLst>
                <a:ext uri="{63B3BB69-23CF-44E3-9099-C40C66FF867C}">
                  <a14:compatExt spid="_x0000_s9630"/>
                </a:ext>
                <a:ext uri="{FF2B5EF4-FFF2-40B4-BE49-F238E27FC236}">
                  <a16:creationId xmlns:a16="http://schemas.microsoft.com/office/drawing/2014/main" id="{00000000-0008-0000-0000-00009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16</xdr:row>
          <xdr:rowOff>0</xdr:rowOff>
        </xdr:from>
        <xdr:to>
          <xdr:col>13</xdr:col>
          <xdr:colOff>9525</xdr:colOff>
          <xdr:row>16</xdr:row>
          <xdr:rowOff>228600</xdr:rowOff>
        </xdr:to>
        <xdr:sp macro="" textlink="">
          <xdr:nvSpPr>
            <xdr:cNvPr id="9632" name="Drop Down 416" hidden="1">
              <a:extLst>
                <a:ext uri="{63B3BB69-23CF-44E3-9099-C40C66FF867C}">
                  <a14:compatExt spid="_x0000_s9632"/>
                </a:ext>
                <a:ext uri="{FF2B5EF4-FFF2-40B4-BE49-F238E27FC236}">
                  <a16:creationId xmlns:a16="http://schemas.microsoft.com/office/drawing/2014/main" id="{00000000-0008-0000-0000-0000A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0</xdr:rowOff>
        </xdr:from>
        <xdr:to>
          <xdr:col>13</xdr:col>
          <xdr:colOff>9525</xdr:colOff>
          <xdr:row>17</xdr:row>
          <xdr:rowOff>228600</xdr:rowOff>
        </xdr:to>
        <xdr:sp macro="" textlink="">
          <xdr:nvSpPr>
            <xdr:cNvPr id="9634" name="Drop Down 418" hidden="1">
              <a:extLst>
                <a:ext uri="{63B3BB69-23CF-44E3-9099-C40C66FF867C}">
                  <a14:compatExt spid="_x0000_s9634"/>
                </a:ext>
                <a:ext uri="{FF2B5EF4-FFF2-40B4-BE49-F238E27FC236}">
                  <a16:creationId xmlns:a16="http://schemas.microsoft.com/office/drawing/2014/main" id="{00000000-0008-0000-0000-0000A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28575</xdr:rowOff>
        </xdr:from>
        <xdr:to>
          <xdr:col>13</xdr:col>
          <xdr:colOff>9525</xdr:colOff>
          <xdr:row>19</xdr:row>
          <xdr:rowOff>0</xdr:rowOff>
        </xdr:to>
        <xdr:sp macro="" textlink="">
          <xdr:nvSpPr>
            <xdr:cNvPr id="9636" name="Drop Down 420" hidden="1">
              <a:extLst>
                <a:ext uri="{63B3BB69-23CF-44E3-9099-C40C66FF867C}">
                  <a14:compatExt spid="_x0000_s9636"/>
                </a:ext>
                <a:ext uri="{FF2B5EF4-FFF2-40B4-BE49-F238E27FC236}">
                  <a16:creationId xmlns:a16="http://schemas.microsoft.com/office/drawing/2014/main" id="{00000000-0008-0000-0000-0000A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28575</xdr:rowOff>
        </xdr:from>
        <xdr:to>
          <xdr:col>13</xdr:col>
          <xdr:colOff>9525</xdr:colOff>
          <xdr:row>20</xdr:row>
          <xdr:rowOff>0</xdr:rowOff>
        </xdr:to>
        <xdr:sp macro="" textlink="">
          <xdr:nvSpPr>
            <xdr:cNvPr id="9660" name="Drop Down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0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28575</xdr:rowOff>
        </xdr:from>
        <xdr:to>
          <xdr:col>13</xdr:col>
          <xdr:colOff>9525</xdr:colOff>
          <xdr:row>21</xdr:row>
          <xdr:rowOff>0</xdr:rowOff>
        </xdr:to>
        <xdr:sp macro="" textlink="">
          <xdr:nvSpPr>
            <xdr:cNvPr id="9662" name="Drop Down 446" hidden="1">
              <a:extLst>
                <a:ext uri="{63B3BB69-23CF-44E3-9099-C40C66FF867C}">
                  <a14:compatExt spid="_x0000_s9662"/>
                </a:ext>
                <a:ext uri="{FF2B5EF4-FFF2-40B4-BE49-F238E27FC236}">
                  <a16:creationId xmlns:a16="http://schemas.microsoft.com/office/drawing/2014/main" id="{00000000-0008-0000-0000-0000B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9525</xdr:rowOff>
        </xdr:from>
        <xdr:to>
          <xdr:col>14</xdr:col>
          <xdr:colOff>1257300</xdr:colOff>
          <xdr:row>20</xdr:row>
          <xdr:rowOff>219075</xdr:rowOff>
        </xdr:to>
        <xdr:sp macro="" textlink="">
          <xdr:nvSpPr>
            <xdr:cNvPr id="9675" name="Drop Down 459" hidden="1">
              <a:extLst>
                <a:ext uri="{63B3BB69-23CF-44E3-9099-C40C66FF867C}">
                  <a14:compatExt spid="_x0000_s9675"/>
                </a:ext>
                <a:ext uri="{FF2B5EF4-FFF2-40B4-BE49-F238E27FC236}">
                  <a16:creationId xmlns:a16="http://schemas.microsoft.com/office/drawing/2014/main" id="{00000000-0008-0000-0000-0000C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</xdr:row>
          <xdr:rowOff>0</xdr:rowOff>
        </xdr:from>
        <xdr:to>
          <xdr:col>15</xdr:col>
          <xdr:colOff>9525</xdr:colOff>
          <xdr:row>11</xdr:row>
          <xdr:rowOff>219075</xdr:rowOff>
        </xdr:to>
        <xdr:sp macro="" textlink="">
          <xdr:nvSpPr>
            <xdr:cNvPr id="9716" name="Drop Down 500" hidden="1">
              <a:extLst>
                <a:ext uri="{63B3BB69-23CF-44E3-9099-C40C66FF867C}">
                  <a14:compatExt spid="_x0000_s9716"/>
                </a:ext>
                <a:ext uri="{FF2B5EF4-FFF2-40B4-BE49-F238E27FC236}">
                  <a16:creationId xmlns:a16="http://schemas.microsoft.com/office/drawing/2014/main" id="{00000000-0008-0000-0000-0000F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9525</xdr:rowOff>
        </xdr:from>
        <xdr:to>
          <xdr:col>12</xdr:col>
          <xdr:colOff>9525</xdr:colOff>
          <xdr:row>10</xdr:row>
          <xdr:rowOff>228600</xdr:rowOff>
        </xdr:to>
        <xdr:sp macro="" textlink="">
          <xdr:nvSpPr>
            <xdr:cNvPr id="9717" name="Drop Down 501" hidden="1">
              <a:extLst>
                <a:ext uri="{63B3BB69-23CF-44E3-9099-C40C66FF867C}">
                  <a14:compatExt spid="_x0000_s9717"/>
                </a:ext>
                <a:ext uri="{FF2B5EF4-FFF2-40B4-BE49-F238E27FC236}">
                  <a16:creationId xmlns:a16="http://schemas.microsoft.com/office/drawing/2014/main" id="{00000000-0008-0000-0000-0000F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9525</xdr:rowOff>
        </xdr:from>
        <xdr:to>
          <xdr:col>12</xdr:col>
          <xdr:colOff>9525</xdr:colOff>
          <xdr:row>11</xdr:row>
          <xdr:rowOff>228600</xdr:rowOff>
        </xdr:to>
        <xdr:sp macro="" textlink="">
          <xdr:nvSpPr>
            <xdr:cNvPr id="9718" name="Drop Down 502" hidden="1">
              <a:extLst>
                <a:ext uri="{63B3BB69-23CF-44E3-9099-C40C66FF867C}">
                  <a14:compatExt spid="_x0000_s9718"/>
                </a:ext>
                <a:ext uri="{FF2B5EF4-FFF2-40B4-BE49-F238E27FC236}">
                  <a16:creationId xmlns:a16="http://schemas.microsoft.com/office/drawing/2014/main" id="{00000000-0008-0000-0000-0000F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9525</xdr:rowOff>
        </xdr:from>
        <xdr:to>
          <xdr:col>12</xdr:col>
          <xdr:colOff>9525</xdr:colOff>
          <xdr:row>12</xdr:row>
          <xdr:rowOff>228600</xdr:rowOff>
        </xdr:to>
        <xdr:sp macro="" textlink="">
          <xdr:nvSpPr>
            <xdr:cNvPr id="9719" name="Drop Down 503" hidden="1">
              <a:extLst>
                <a:ext uri="{63B3BB69-23CF-44E3-9099-C40C66FF867C}">
                  <a14:compatExt spid="_x0000_s9719"/>
                </a:ext>
                <a:ext uri="{FF2B5EF4-FFF2-40B4-BE49-F238E27FC236}">
                  <a16:creationId xmlns:a16="http://schemas.microsoft.com/office/drawing/2014/main" id="{00000000-0008-0000-0000-0000F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9525</xdr:rowOff>
        </xdr:from>
        <xdr:to>
          <xdr:col>12</xdr:col>
          <xdr:colOff>19050</xdr:colOff>
          <xdr:row>13</xdr:row>
          <xdr:rowOff>228600</xdr:rowOff>
        </xdr:to>
        <xdr:sp macro="" textlink="">
          <xdr:nvSpPr>
            <xdr:cNvPr id="9722" name="Drop Down 506" hidden="1">
              <a:extLst>
                <a:ext uri="{63B3BB69-23CF-44E3-9099-C40C66FF867C}">
                  <a14:compatExt spid="_x0000_s9722"/>
                </a:ext>
                <a:ext uri="{FF2B5EF4-FFF2-40B4-BE49-F238E27FC236}">
                  <a16:creationId xmlns:a16="http://schemas.microsoft.com/office/drawing/2014/main" id="{00000000-0008-0000-0000-0000F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9525</xdr:rowOff>
        </xdr:from>
        <xdr:to>
          <xdr:col>12</xdr:col>
          <xdr:colOff>9525</xdr:colOff>
          <xdr:row>14</xdr:row>
          <xdr:rowOff>228600</xdr:rowOff>
        </xdr:to>
        <xdr:sp macro="" textlink="">
          <xdr:nvSpPr>
            <xdr:cNvPr id="9723" name="Drop Down 507" hidden="1">
              <a:extLst>
                <a:ext uri="{63B3BB69-23CF-44E3-9099-C40C66FF867C}">
                  <a14:compatExt spid="_x0000_s9723"/>
                </a:ext>
                <a:ext uri="{FF2B5EF4-FFF2-40B4-BE49-F238E27FC236}">
                  <a16:creationId xmlns:a16="http://schemas.microsoft.com/office/drawing/2014/main" id="{00000000-0008-0000-0000-0000F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19050</xdr:rowOff>
        </xdr:from>
        <xdr:to>
          <xdr:col>12</xdr:col>
          <xdr:colOff>19050</xdr:colOff>
          <xdr:row>16</xdr:row>
          <xdr:rowOff>0</xdr:rowOff>
        </xdr:to>
        <xdr:sp macro="" textlink="">
          <xdr:nvSpPr>
            <xdr:cNvPr id="9724" name="Drop Down 508" hidden="1">
              <a:extLst>
                <a:ext uri="{63B3BB69-23CF-44E3-9099-C40C66FF867C}">
                  <a14:compatExt spid="_x0000_s9724"/>
                </a:ext>
                <a:ext uri="{FF2B5EF4-FFF2-40B4-BE49-F238E27FC236}">
                  <a16:creationId xmlns:a16="http://schemas.microsoft.com/office/drawing/2014/main" id="{00000000-0008-0000-0000-0000F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19050</xdr:rowOff>
        </xdr:from>
        <xdr:to>
          <xdr:col>12</xdr:col>
          <xdr:colOff>19050</xdr:colOff>
          <xdr:row>17</xdr:row>
          <xdr:rowOff>0</xdr:rowOff>
        </xdr:to>
        <xdr:sp macro="" textlink="">
          <xdr:nvSpPr>
            <xdr:cNvPr id="9725" name="Drop Down 509" hidden="1">
              <a:extLst>
                <a:ext uri="{63B3BB69-23CF-44E3-9099-C40C66FF867C}">
                  <a14:compatExt spid="_x0000_s9725"/>
                </a:ext>
                <a:ext uri="{FF2B5EF4-FFF2-40B4-BE49-F238E27FC236}">
                  <a16:creationId xmlns:a16="http://schemas.microsoft.com/office/drawing/2014/main" id="{00000000-0008-0000-0000-0000F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19050</xdr:rowOff>
        </xdr:from>
        <xdr:to>
          <xdr:col>12</xdr:col>
          <xdr:colOff>9525</xdr:colOff>
          <xdr:row>18</xdr:row>
          <xdr:rowOff>0</xdr:rowOff>
        </xdr:to>
        <xdr:sp macro="" textlink="">
          <xdr:nvSpPr>
            <xdr:cNvPr id="9726" name="Drop Down 510" hidden="1">
              <a:extLst>
                <a:ext uri="{63B3BB69-23CF-44E3-9099-C40C66FF867C}">
                  <a14:compatExt spid="_x0000_s9726"/>
                </a:ext>
                <a:ext uri="{FF2B5EF4-FFF2-40B4-BE49-F238E27FC236}">
                  <a16:creationId xmlns:a16="http://schemas.microsoft.com/office/drawing/2014/main" id="{00000000-0008-0000-0000-0000F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19050</xdr:rowOff>
        </xdr:from>
        <xdr:to>
          <xdr:col>12</xdr:col>
          <xdr:colOff>28575</xdr:colOff>
          <xdr:row>19</xdr:row>
          <xdr:rowOff>0</xdr:rowOff>
        </xdr:to>
        <xdr:sp macro="" textlink="">
          <xdr:nvSpPr>
            <xdr:cNvPr id="9727" name="Drop Down 511" hidden="1">
              <a:extLst>
                <a:ext uri="{63B3BB69-23CF-44E3-9099-C40C66FF867C}">
                  <a14:compatExt spid="_x0000_s9727"/>
                </a:ext>
                <a:ext uri="{FF2B5EF4-FFF2-40B4-BE49-F238E27FC236}">
                  <a16:creationId xmlns:a16="http://schemas.microsoft.com/office/drawing/2014/main" id="{00000000-0008-0000-0000-0000F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19050</xdr:rowOff>
        </xdr:from>
        <xdr:to>
          <xdr:col>12</xdr:col>
          <xdr:colOff>28575</xdr:colOff>
          <xdr:row>20</xdr:row>
          <xdr:rowOff>0</xdr:rowOff>
        </xdr:to>
        <xdr:sp macro="" textlink="">
          <xdr:nvSpPr>
            <xdr:cNvPr id="9728" name="Drop Down 512" hidden="1">
              <a:extLst>
                <a:ext uri="{63B3BB69-23CF-44E3-9099-C40C66FF867C}">
                  <a14:compatExt spid="_x0000_s9728"/>
                </a:ext>
                <a:ext uri="{FF2B5EF4-FFF2-40B4-BE49-F238E27FC236}">
                  <a16:creationId xmlns:a16="http://schemas.microsoft.com/office/drawing/2014/main" id="{00000000-0008-0000-0000-000000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9525</xdr:rowOff>
        </xdr:from>
        <xdr:to>
          <xdr:col>12</xdr:col>
          <xdr:colOff>9525</xdr:colOff>
          <xdr:row>20</xdr:row>
          <xdr:rowOff>228600</xdr:rowOff>
        </xdr:to>
        <xdr:sp macro="" textlink="">
          <xdr:nvSpPr>
            <xdr:cNvPr id="9729" name="Drop Down 513" hidden="1">
              <a:extLst>
                <a:ext uri="{63B3BB69-23CF-44E3-9099-C40C66FF867C}">
                  <a14:compatExt spid="_x0000_s9729"/>
                </a:ext>
                <a:ext uri="{FF2B5EF4-FFF2-40B4-BE49-F238E27FC236}">
                  <a16:creationId xmlns:a16="http://schemas.microsoft.com/office/drawing/2014/main" id="{00000000-0008-0000-0000-000001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10</xdr:col>
      <xdr:colOff>257175</xdr:colOff>
      <xdr:row>0</xdr:row>
      <xdr:rowOff>38100</xdr:rowOff>
    </xdr:from>
    <xdr:to>
      <xdr:col>10</xdr:col>
      <xdr:colOff>638175</xdr:colOff>
      <xdr:row>2</xdr:row>
      <xdr:rowOff>161925</xdr:rowOff>
    </xdr:to>
    <xdr:pic>
      <xdr:nvPicPr>
        <xdr:cNvPr id="10081" name="Picture 17">
          <a:extLst>
            <a:ext uri="{FF2B5EF4-FFF2-40B4-BE49-F238E27FC236}">
              <a16:creationId xmlns:a16="http://schemas.microsoft.com/office/drawing/2014/main" id="{00000000-0008-0000-0000-00006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100"/>
          <a:ext cx="38100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Z45"/>
  <sheetViews>
    <sheetView tabSelected="1" topLeftCell="G1" zoomScale="80" zoomScaleNormal="80" zoomScalePageLayoutView="80" workbookViewId="0">
      <selection activeCell="L23" sqref="L23"/>
    </sheetView>
  </sheetViews>
  <sheetFormatPr baseColWidth="10" defaultRowHeight="15" x14ac:dyDescent="0.25"/>
  <cols>
    <col min="1" max="1" width="4.42578125" style="20" hidden="1" customWidth="1"/>
    <col min="2" max="2" width="5" style="20" hidden="1" customWidth="1"/>
    <col min="3" max="3" width="4.140625" style="20" hidden="1" customWidth="1"/>
    <col min="4" max="4" width="3.5703125" style="20" hidden="1" customWidth="1"/>
    <col min="5" max="5" width="4.140625" style="20" hidden="1" customWidth="1"/>
    <col min="6" max="6" width="4.5703125" style="20" hidden="1" customWidth="1"/>
    <col min="7" max="7" width="5.42578125" style="20" customWidth="1"/>
    <col min="8" max="8" width="3.42578125" style="20" hidden="1" customWidth="1"/>
    <col min="9" max="9" width="4.140625" style="20" hidden="1" customWidth="1"/>
    <col min="10" max="10" width="5" style="20" hidden="1" customWidth="1"/>
    <col min="11" max="11" width="13.140625" style="20" customWidth="1"/>
    <col min="12" max="12" width="202" style="20" customWidth="1"/>
    <col min="13" max="13" width="42.5703125" style="20" customWidth="1"/>
    <col min="14" max="14" width="11.42578125" style="40" customWidth="1"/>
    <col min="15" max="15" width="19" style="20" customWidth="1"/>
    <col min="16" max="16" width="11.7109375" style="40" customWidth="1"/>
    <col min="17" max="17" width="11.42578125" style="20"/>
    <col min="18" max="18" width="9.85546875" style="20" customWidth="1"/>
    <col min="19" max="19" width="8.42578125" style="20" customWidth="1"/>
    <col min="20" max="20" width="8" style="20" customWidth="1"/>
    <col min="21" max="21" width="7.42578125" style="20" customWidth="1"/>
    <col min="22" max="22" width="9.42578125" style="20" customWidth="1"/>
    <col min="23" max="16384" width="11.42578125" style="20"/>
  </cols>
  <sheetData>
    <row r="1" spans="1:26" ht="15.95" customHeight="1" x14ac:dyDescent="0.25">
      <c r="K1" s="106"/>
      <c r="L1" s="100" t="s">
        <v>258</v>
      </c>
      <c r="M1" s="101"/>
      <c r="N1" s="96" t="s">
        <v>25</v>
      </c>
      <c r="O1" s="96"/>
      <c r="P1" s="97"/>
    </row>
    <row r="2" spans="1:26" ht="15.95" customHeight="1" x14ac:dyDescent="0.25">
      <c r="K2" s="107"/>
      <c r="L2" s="102"/>
      <c r="M2" s="103"/>
      <c r="N2" s="98"/>
      <c r="O2" s="98"/>
      <c r="P2" s="99"/>
    </row>
    <row r="3" spans="1:26" ht="15.95" customHeight="1" x14ac:dyDescent="0.25">
      <c r="K3" s="108"/>
      <c r="L3" s="104"/>
      <c r="M3" s="105"/>
      <c r="N3" s="98"/>
      <c r="O3" s="98"/>
      <c r="P3" s="99"/>
    </row>
    <row r="4" spans="1:26" ht="15.95" customHeight="1" x14ac:dyDescent="0.25">
      <c r="K4" s="78" t="s">
        <v>27</v>
      </c>
      <c r="L4" s="32"/>
      <c r="M4" s="32"/>
      <c r="N4" s="82" t="s">
        <v>24</v>
      </c>
      <c r="O4" s="84"/>
      <c r="P4" s="85"/>
    </row>
    <row r="5" spans="1:26" ht="15.95" customHeight="1" x14ac:dyDescent="0.25">
      <c r="K5" s="78" t="s">
        <v>28</v>
      </c>
      <c r="L5" s="32"/>
      <c r="M5" s="32"/>
      <c r="N5" s="82" t="s">
        <v>24</v>
      </c>
      <c r="O5" s="84"/>
      <c r="P5" s="85"/>
    </row>
    <row r="6" spans="1:26" ht="15.95" customHeight="1" thickBot="1" x14ac:dyDescent="0.35">
      <c r="K6" s="79" t="s">
        <v>29</v>
      </c>
      <c r="L6" s="80"/>
      <c r="M6" s="81"/>
      <c r="N6" s="83" t="s">
        <v>26</v>
      </c>
      <c r="O6" s="86"/>
      <c r="P6" s="87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6.5" customHeight="1" thickBot="1" x14ac:dyDescent="0.35">
      <c r="A7" s="31">
        <v>4</v>
      </c>
      <c r="B7" s="31"/>
      <c r="C7" s="31"/>
      <c r="D7" s="31"/>
      <c r="E7" s="31"/>
      <c r="F7" s="31"/>
      <c r="G7" s="31"/>
      <c r="H7" s="31">
        <f>Datos!$D$2</f>
        <v>2.91</v>
      </c>
      <c r="I7" s="31"/>
      <c r="J7" s="31"/>
      <c r="K7" s="121" t="s">
        <v>32</v>
      </c>
      <c r="L7" s="122"/>
      <c r="M7" s="122"/>
      <c r="N7" s="122"/>
      <c r="O7" s="122"/>
      <c r="P7" s="123"/>
      <c r="Q7" s="24"/>
      <c r="R7" s="24"/>
      <c r="S7" s="24"/>
      <c r="T7" s="24"/>
      <c r="U7" s="24"/>
      <c r="V7" s="24"/>
      <c r="W7" s="22"/>
      <c r="X7" s="22"/>
      <c r="Y7" s="22"/>
      <c r="Z7" s="22"/>
    </row>
    <row r="8" spans="1:26" ht="18" customHeigh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113" t="s">
        <v>19</v>
      </c>
      <c r="L8" s="117" t="s">
        <v>15</v>
      </c>
      <c r="M8" s="119" t="s">
        <v>271</v>
      </c>
      <c r="N8" s="111" t="s">
        <v>23</v>
      </c>
      <c r="O8" s="115" t="s">
        <v>20</v>
      </c>
      <c r="P8" s="109" t="s">
        <v>21</v>
      </c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8" customHeight="1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114"/>
      <c r="L9" s="118"/>
      <c r="M9" s="120"/>
      <c r="N9" s="112"/>
      <c r="O9" s="116"/>
      <c r="P9" s="110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8.75" customHeight="1" x14ac:dyDescent="0.3">
      <c r="A10" s="31">
        <v>1</v>
      </c>
      <c r="B10" s="31"/>
      <c r="C10" s="31"/>
      <c r="D10" s="31"/>
      <c r="E10" s="31"/>
      <c r="F10" s="31"/>
      <c r="G10" s="31">
        <v>225</v>
      </c>
      <c r="H10" s="31">
        <f>IF(OR(A10="",A10&gt;10),"",VLOOKUP(A10,Protecciones,3,FALSE))</f>
        <v>3</v>
      </c>
      <c r="I10" s="31">
        <v>3</v>
      </c>
      <c r="J10" s="31">
        <v>6</v>
      </c>
      <c r="K10" s="88"/>
      <c r="L10" s="47">
        <f t="shared" ref="L10:L21" si="0">IF(OR(G10="",G10&gt;225),"",VLOOKUP(G10,SupSemiTranss,2,FALSE))</f>
        <v>0</v>
      </c>
      <c r="M10" s="26" t="str">
        <f t="shared" ref="M10:M21" si="1">IF(OR(A10="",A10&gt;9),"",VLOOKUP(A10,Protecciones,2,FALSE))</f>
        <v>Sin Proteccion</v>
      </c>
      <c r="N10" s="46" t="str">
        <f t="shared" ref="N10:N21" si="2">IF(OR(G10="",G10&gt;224,H10=""),"",VLOOKUP(G10,SupSemiTranss,H10,FALSE))</f>
        <v/>
      </c>
      <c r="O10" s="27" t="str">
        <f>IF(OR(J10="",J10&gt;5),"",VLOOKUP(J10,Orientaciones,2,FALSE))</f>
        <v/>
      </c>
      <c r="P10" s="89" t="str">
        <f t="shared" ref="P10:P21" si="3">IF(OR(G10="",G10&gt;224,H10=""),"",VLOOKUP(G10,SupSemiTranss,H10+1,FALSE))</f>
        <v/>
      </c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8.95" customHeight="1" x14ac:dyDescent="0.3">
      <c r="A11" s="31">
        <v>1</v>
      </c>
      <c r="B11" s="31"/>
      <c r="C11" s="31"/>
      <c r="D11" s="31"/>
      <c r="E11" s="31"/>
      <c r="F11" s="31"/>
      <c r="G11" s="31">
        <v>225</v>
      </c>
      <c r="H11" s="31">
        <f>IF(OR(A11="",A11&gt;10),"",VLOOKUP(A11,Protecciones,3,FALSE))</f>
        <v>3</v>
      </c>
      <c r="I11" s="31">
        <v>3</v>
      </c>
      <c r="J11" s="31">
        <v>6</v>
      </c>
      <c r="K11" s="88"/>
      <c r="L11" s="25">
        <f t="shared" si="0"/>
        <v>0</v>
      </c>
      <c r="M11" s="26" t="str">
        <f t="shared" si="1"/>
        <v>Sin Proteccion</v>
      </c>
      <c r="N11" s="46" t="str">
        <f t="shared" si="2"/>
        <v/>
      </c>
      <c r="O11" s="27" t="str">
        <f t="shared" ref="O11:O21" si="4">IF(OR(J11="",J11&gt;5),"",VLOOKUP(J11,Orientaciones,2,FALSE))</f>
        <v/>
      </c>
      <c r="P11" s="89" t="str">
        <f t="shared" si="3"/>
        <v/>
      </c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8.95" customHeight="1" x14ac:dyDescent="0.3">
      <c r="A12" s="31">
        <v>1</v>
      </c>
      <c r="B12" s="31"/>
      <c r="C12" s="31"/>
      <c r="D12" s="31"/>
      <c r="E12" s="31"/>
      <c r="F12" s="31"/>
      <c r="G12" s="31">
        <v>225</v>
      </c>
      <c r="H12" s="31">
        <f t="shared" ref="H12:H21" si="5">IF(OR(A12="",A12&gt;10),"",VLOOKUP(A12,Protecciones,3,FALSE))</f>
        <v>3</v>
      </c>
      <c r="I12" s="31">
        <v>3</v>
      </c>
      <c r="J12" s="31">
        <v>6</v>
      </c>
      <c r="K12" s="88"/>
      <c r="L12" s="25">
        <f t="shared" si="0"/>
        <v>0</v>
      </c>
      <c r="M12" s="26" t="str">
        <f t="shared" si="1"/>
        <v>Sin Proteccion</v>
      </c>
      <c r="N12" s="65" t="str">
        <f t="shared" si="2"/>
        <v/>
      </c>
      <c r="O12" s="27" t="str">
        <f>IF(OR(J12="",J12&gt;5),"",VLOOKUP(J12,Orientaciones,2,FALSE))</f>
        <v/>
      </c>
      <c r="P12" s="89" t="str">
        <f t="shared" si="3"/>
        <v/>
      </c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8.95" customHeight="1" x14ac:dyDescent="0.3">
      <c r="A13" s="31">
        <v>1</v>
      </c>
      <c r="B13" s="31"/>
      <c r="C13" s="31"/>
      <c r="D13" s="31"/>
      <c r="E13" s="31"/>
      <c r="F13" s="31"/>
      <c r="G13" s="31">
        <v>225</v>
      </c>
      <c r="H13" s="31">
        <f t="shared" si="5"/>
        <v>3</v>
      </c>
      <c r="I13" s="31">
        <v>3</v>
      </c>
      <c r="J13" s="31">
        <v>6</v>
      </c>
      <c r="K13" s="88"/>
      <c r="L13" s="25">
        <f t="shared" si="0"/>
        <v>0</v>
      </c>
      <c r="M13" s="26" t="str">
        <f t="shared" si="1"/>
        <v>Sin Proteccion</v>
      </c>
      <c r="N13" s="46" t="str">
        <f t="shared" si="2"/>
        <v/>
      </c>
      <c r="O13" s="27" t="str">
        <f t="shared" si="4"/>
        <v/>
      </c>
      <c r="P13" s="89" t="str">
        <f t="shared" si="3"/>
        <v/>
      </c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8.95" customHeight="1" x14ac:dyDescent="0.3">
      <c r="A14" s="31">
        <v>1</v>
      </c>
      <c r="B14" s="31"/>
      <c r="C14" s="31"/>
      <c r="D14" s="31"/>
      <c r="E14" s="31"/>
      <c r="F14" s="31"/>
      <c r="G14" s="31">
        <v>225</v>
      </c>
      <c r="H14" s="31">
        <f t="shared" si="5"/>
        <v>3</v>
      </c>
      <c r="I14" s="31">
        <v>3</v>
      </c>
      <c r="J14" s="31">
        <v>6</v>
      </c>
      <c r="K14" s="88"/>
      <c r="L14" s="25">
        <f t="shared" si="0"/>
        <v>0</v>
      </c>
      <c r="M14" s="26" t="str">
        <f t="shared" si="1"/>
        <v>Sin Proteccion</v>
      </c>
      <c r="N14" s="46" t="str">
        <f t="shared" si="2"/>
        <v/>
      </c>
      <c r="O14" s="27" t="str">
        <f t="shared" si="4"/>
        <v/>
      </c>
      <c r="P14" s="89" t="str">
        <f t="shared" si="3"/>
        <v/>
      </c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8.95" customHeight="1" x14ac:dyDescent="0.3">
      <c r="A15" s="31">
        <v>1</v>
      </c>
      <c r="B15" s="31"/>
      <c r="C15" s="31"/>
      <c r="D15" s="31"/>
      <c r="E15" s="31"/>
      <c r="F15" s="31"/>
      <c r="G15" s="31">
        <v>225</v>
      </c>
      <c r="H15" s="31">
        <f t="shared" si="5"/>
        <v>3</v>
      </c>
      <c r="I15" s="31">
        <v>3</v>
      </c>
      <c r="J15" s="31">
        <v>6</v>
      </c>
      <c r="K15" s="88"/>
      <c r="L15" s="25">
        <f t="shared" si="0"/>
        <v>0</v>
      </c>
      <c r="M15" s="26" t="str">
        <f t="shared" si="1"/>
        <v>Sin Proteccion</v>
      </c>
      <c r="N15" s="46" t="str">
        <f t="shared" si="2"/>
        <v/>
      </c>
      <c r="O15" s="27" t="str">
        <f t="shared" si="4"/>
        <v/>
      </c>
      <c r="P15" s="89" t="str">
        <f t="shared" si="3"/>
        <v/>
      </c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8.95" customHeight="1" x14ac:dyDescent="0.3">
      <c r="A16" s="31">
        <v>1</v>
      </c>
      <c r="B16" s="31"/>
      <c r="C16" s="31"/>
      <c r="D16" s="31"/>
      <c r="E16" s="31"/>
      <c r="F16" s="31"/>
      <c r="G16" s="31">
        <v>225</v>
      </c>
      <c r="H16" s="31">
        <f t="shared" si="5"/>
        <v>3</v>
      </c>
      <c r="I16" s="31">
        <v>3</v>
      </c>
      <c r="J16" s="31">
        <v>6</v>
      </c>
      <c r="K16" s="88"/>
      <c r="L16" s="25">
        <f t="shared" si="0"/>
        <v>0</v>
      </c>
      <c r="M16" s="26" t="str">
        <f t="shared" si="1"/>
        <v>Sin Proteccion</v>
      </c>
      <c r="N16" s="46" t="str">
        <f t="shared" si="2"/>
        <v/>
      </c>
      <c r="O16" s="27" t="str">
        <f t="shared" si="4"/>
        <v/>
      </c>
      <c r="P16" s="89" t="str">
        <f t="shared" si="3"/>
        <v/>
      </c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8.95" customHeight="1" x14ac:dyDescent="0.3">
      <c r="A17" s="31">
        <v>1</v>
      </c>
      <c r="B17" s="31"/>
      <c r="C17" s="31"/>
      <c r="D17" s="31"/>
      <c r="E17" s="31"/>
      <c r="F17" s="31"/>
      <c r="G17" s="31">
        <v>225</v>
      </c>
      <c r="H17" s="31">
        <f t="shared" si="5"/>
        <v>3</v>
      </c>
      <c r="I17" s="31">
        <v>3</v>
      </c>
      <c r="J17" s="31">
        <v>6</v>
      </c>
      <c r="K17" s="88"/>
      <c r="L17" s="25">
        <f t="shared" si="0"/>
        <v>0</v>
      </c>
      <c r="M17" s="26" t="str">
        <f t="shared" si="1"/>
        <v>Sin Proteccion</v>
      </c>
      <c r="N17" s="46" t="str">
        <f t="shared" si="2"/>
        <v/>
      </c>
      <c r="O17" s="27" t="str">
        <f t="shared" si="4"/>
        <v/>
      </c>
      <c r="P17" s="89" t="str">
        <f t="shared" si="3"/>
        <v/>
      </c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8.95" customHeight="1" x14ac:dyDescent="0.3">
      <c r="A18" s="31">
        <v>1</v>
      </c>
      <c r="B18" s="31"/>
      <c r="C18" s="31"/>
      <c r="D18" s="31"/>
      <c r="E18" s="31"/>
      <c r="F18" s="31"/>
      <c r="G18" s="31">
        <v>225</v>
      </c>
      <c r="H18" s="31">
        <f t="shared" si="5"/>
        <v>3</v>
      </c>
      <c r="I18" s="31">
        <v>3</v>
      </c>
      <c r="J18" s="31">
        <v>6</v>
      </c>
      <c r="K18" s="88"/>
      <c r="L18" s="25">
        <f t="shared" si="0"/>
        <v>0</v>
      </c>
      <c r="M18" s="26" t="str">
        <f t="shared" si="1"/>
        <v>Sin Proteccion</v>
      </c>
      <c r="N18" s="46" t="str">
        <f t="shared" si="2"/>
        <v/>
      </c>
      <c r="O18" s="27" t="str">
        <f t="shared" si="4"/>
        <v/>
      </c>
      <c r="P18" s="89" t="str">
        <f t="shared" si="3"/>
        <v/>
      </c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8.95" customHeight="1" x14ac:dyDescent="0.3">
      <c r="A19" s="31">
        <v>1</v>
      </c>
      <c r="B19" s="31"/>
      <c r="C19" s="31"/>
      <c r="D19" s="31"/>
      <c r="E19" s="31"/>
      <c r="F19" s="31"/>
      <c r="G19" s="31">
        <v>225</v>
      </c>
      <c r="H19" s="31">
        <f t="shared" si="5"/>
        <v>3</v>
      </c>
      <c r="I19" s="31">
        <v>3</v>
      </c>
      <c r="J19" s="31">
        <v>6</v>
      </c>
      <c r="K19" s="88"/>
      <c r="L19" s="25">
        <f t="shared" si="0"/>
        <v>0</v>
      </c>
      <c r="M19" s="26" t="str">
        <f t="shared" si="1"/>
        <v>Sin Proteccion</v>
      </c>
      <c r="N19" s="46" t="str">
        <f t="shared" si="2"/>
        <v/>
      </c>
      <c r="O19" s="27" t="str">
        <f t="shared" si="4"/>
        <v/>
      </c>
      <c r="P19" s="89" t="str">
        <f t="shared" si="3"/>
        <v/>
      </c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8.95" customHeight="1" x14ac:dyDescent="0.3">
      <c r="A20" s="31">
        <v>1</v>
      </c>
      <c r="B20" s="31"/>
      <c r="C20" s="31"/>
      <c r="D20" s="31"/>
      <c r="E20" s="31"/>
      <c r="F20" s="31"/>
      <c r="G20" s="31">
        <v>225</v>
      </c>
      <c r="H20" s="31">
        <f t="shared" si="5"/>
        <v>3</v>
      </c>
      <c r="I20" s="31">
        <v>3</v>
      </c>
      <c r="J20" s="31">
        <v>6</v>
      </c>
      <c r="K20" s="88"/>
      <c r="L20" s="25">
        <f t="shared" si="0"/>
        <v>0</v>
      </c>
      <c r="M20" s="26" t="str">
        <f t="shared" si="1"/>
        <v>Sin Proteccion</v>
      </c>
      <c r="N20" s="46" t="str">
        <f t="shared" si="2"/>
        <v/>
      </c>
      <c r="O20" s="27" t="str">
        <f t="shared" si="4"/>
        <v/>
      </c>
      <c r="P20" s="89" t="str">
        <f t="shared" si="3"/>
        <v/>
      </c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.95" customHeight="1" thickBot="1" x14ac:dyDescent="0.35">
      <c r="A21" s="31">
        <v>1</v>
      </c>
      <c r="B21" s="31"/>
      <c r="C21" s="31"/>
      <c r="D21" s="31"/>
      <c r="E21" s="31"/>
      <c r="F21" s="31"/>
      <c r="G21" s="31">
        <v>225</v>
      </c>
      <c r="H21" s="31">
        <f t="shared" si="5"/>
        <v>3</v>
      </c>
      <c r="I21" s="31">
        <v>3</v>
      </c>
      <c r="J21" s="31">
        <v>6</v>
      </c>
      <c r="K21" s="90"/>
      <c r="L21" s="91">
        <f t="shared" si="0"/>
        <v>0</v>
      </c>
      <c r="M21" s="92" t="str">
        <f t="shared" si="1"/>
        <v>Sin Proteccion</v>
      </c>
      <c r="N21" s="93" t="str">
        <f t="shared" si="2"/>
        <v/>
      </c>
      <c r="O21" s="94" t="str">
        <f t="shared" si="4"/>
        <v/>
      </c>
      <c r="P21" s="95" t="str">
        <f t="shared" si="3"/>
        <v/>
      </c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8" customHeight="1" x14ac:dyDescent="0.3">
      <c r="K22" s="21" t="str">
        <f>IF(OR(A22="",A22&gt;48),"",VLOOKUP(A22,Protecciones,2,FALSE))</f>
        <v/>
      </c>
      <c r="L22" s="21" t="str">
        <f>IF(OR(G22="",G22&gt;48),"",VLOOKUP(G22,SupSemiTranss,2,FALSE))</f>
        <v/>
      </c>
      <c r="M22" s="28"/>
      <c r="N22" s="39"/>
      <c r="O22" s="22"/>
      <c r="P22" s="39"/>
      <c r="Q22" s="22"/>
      <c r="R22" s="22"/>
      <c r="S22" s="22"/>
      <c r="T22" s="22"/>
      <c r="U22" s="22"/>
      <c r="V22" s="22"/>
      <c r="W22" s="22"/>
    </row>
    <row r="23" spans="1:26" ht="16.5" x14ac:dyDescent="0.3">
      <c r="K23" s="23"/>
      <c r="L23" s="29" t="s">
        <v>272</v>
      </c>
      <c r="M23" s="23"/>
      <c r="N23" s="38"/>
      <c r="O23" s="23"/>
      <c r="P23" s="38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6.5" x14ac:dyDescent="0.3">
      <c r="K24" s="29"/>
      <c r="L24" s="23"/>
      <c r="M24" s="23"/>
      <c r="N24" s="38"/>
      <c r="O24" s="23"/>
      <c r="P24" s="38"/>
      <c r="Q24" s="30"/>
      <c r="R24" s="22"/>
      <c r="S24" s="22"/>
      <c r="T24" s="22"/>
      <c r="U24" s="22"/>
      <c r="V24" s="22"/>
      <c r="W24" s="22"/>
      <c r="X24" s="22"/>
      <c r="Y24" s="22"/>
      <c r="Z24" s="22"/>
    </row>
    <row r="25" spans="1:26" x14ac:dyDescent="0.25">
      <c r="K25" s="21"/>
      <c r="L25" s="21"/>
      <c r="M25" s="21"/>
      <c r="N25" s="37"/>
      <c r="O25" s="21"/>
      <c r="P25" s="37"/>
    </row>
    <row r="26" spans="1:26" x14ac:dyDescent="0.25">
      <c r="K26" s="21"/>
      <c r="L26" s="21"/>
      <c r="M26" s="21"/>
      <c r="N26" s="37"/>
      <c r="O26" s="21"/>
      <c r="P26" s="37"/>
    </row>
    <row r="27" spans="1:26" x14ac:dyDescent="0.25">
      <c r="K27" s="21"/>
      <c r="L27" s="21"/>
      <c r="M27" s="21"/>
      <c r="N27" s="37"/>
      <c r="O27" s="21"/>
      <c r="P27" s="37"/>
    </row>
    <row r="28" spans="1:26" x14ac:dyDescent="0.25">
      <c r="K28" s="21"/>
      <c r="L28" s="21"/>
      <c r="M28" s="21"/>
      <c r="N28" s="37"/>
      <c r="O28" s="21"/>
      <c r="P28" s="37"/>
    </row>
    <row r="29" spans="1:26" x14ac:dyDescent="0.25">
      <c r="K29" s="21"/>
      <c r="L29" s="21"/>
      <c r="M29" s="21"/>
      <c r="N29" s="37"/>
      <c r="O29" s="21"/>
      <c r="P29" s="37"/>
    </row>
    <row r="30" spans="1:26" x14ac:dyDescent="0.25">
      <c r="K30" s="21"/>
      <c r="L30" s="21"/>
      <c r="M30" s="21"/>
      <c r="N30" s="37"/>
      <c r="O30" s="21"/>
      <c r="P30" s="37"/>
    </row>
    <row r="31" spans="1:26" x14ac:dyDescent="0.25">
      <c r="K31" s="21"/>
      <c r="L31" s="21"/>
      <c r="M31" s="21"/>
      <c r="N31" s="37"/>
      <c r="O31" s="21"/>
      <c r="P31" s="37"/>
    </row>
    <row r="32" spans="1:26" ht="14.25" customHeight="1" x14ac:dyDescent="0.25">
      <c r="K32" s="21"/>
      <c r="L32" s="21"/>
      <c r="M32" s="21"/>
      <c r="N32" s="37"/>
      <c r="O32" s="21"/>
      <c r="P32" s="37"/>
    </row>
    <row r="33" spans="11:16" x14ac:dyDescent="0.25">
      <c r="K33" s="21"/>
      <c r="L33" s="21"/>
      <c r="M33" s="21"/>
      <c r="N33" s="37"/>
      <c r="O33" s="21"/>
      <c r="P33" s="37"/>
    </row>
    <row r="34" spans="11:16" x14ac:dyDescent="0.25">
      <c r="K34" s="21"/>
      <c r="L34" s="21"/>
      <c r="M34" s="21"/>
      <c r="N34" s="37"/>
      <c r="O34" s="21"/>
      <c r="P34" s="37"/>
    </row>
    <row r="35" spans="11:16" x14ac:dyDescent="0.25">
      <c r="K35" s="21"/>
      <c r="L35" s="21"/>
      <c r="M35" s="21"/>
      <c r="N35" s="37"/>
      <c r="O35" s="21"/>
      <c r="P35" s="37"/>
    </row>
    <row r="36" spans="11:16" x14ac:dyDescent="0.25">
      <c r="K36" s="21"/>
      <c r="L36" s="21"/>
      <c r="M36" s="21"/>
      <c r="N36" s="37"/>
      <c r="O36" s="21"/>
      <c r="P36" s="37"/>
    </row>
    <row r="37" spans="11:16" x14ac:dyDescent="0.25">
      <c r="K37" s="21"/>
      <c r="L37" s="21"/>
      <c r="M37" s="21"/>
      <c r="N37" s="37"/>
      <c r="O37" s="21"/>
      <c r="P37" s="37"/>
    </row>
    <row r="38" spans="11:16" x14ac:dyDescent="0.25">
      <c r="K38" s="21"/>
      <c r="L38" s="21"/>
      <c r="M38" s="21"/>
      <c r="N38" s="37"/>
      <c r="O38" s="21"/>
      <c r="P38" s="37"/>
    </row>
    <row r="39" spans="11:16" x14ac:dyDescent="0.25">
      <c r="K39" s="21"/>
      <c r="L39" s="21"/>
      <c r="M39" s="21"/>
      <c r="N39" s="37"/>
      <c r="O39" s="21"/>
      <c r="P39" s="37"/>
    </row>
    <row r="40" spans="11:16" x14ac:dyDescent="0.25">
      <c r="K40" s="21"/>
      <c r="L40" s="21"/>
      <c r="M40" s="21"/>
      <c r="N40" s="37"/>
      <c r="O40" s="21"/>
      <c r="P40" s="37"/>
    </row>
    <row r="41" spans="11:16" x14ac:dyDescent="0.25">
      <c r="K41" s="21"/>
      <c r="L41" s="21"/>
      <c r="M41" s="21"/>
      <c r="N41" s="37"/>
      <c r="O41" s="21"/>
      <c r="P41" s="37"/>
    </row>
    <row r="42" spans="11:16" x14ac:dyDescent="0.25">
      <c r="K42" s="21"/>
      <c r="L42" s="21"/>
      <c r="M42" s="21"/>
      <c r="N42" s="37"/>
      <c r="O42" s="21"/>
      <c r="P42" s="37"/>
    </row>
    <row r="43" spans="11:16" x14ac:dyDescent="0.25">
      <c r="K43" s="21"/>
      <c r="L43" s="21"/>
      <c r="M43" s="21"/>
      <c r="N43" s="37"/>
      <c r="O43" s="21"/>
      <c r="P43" s="37"/>
    </row>
    <row r="44" spans="11:16" x14ac:dyDescent="0.25">
      <c r="K44" s="21"/>
      <c r="L44" s="21"/>
      <c r="M44" s="21"/>
      <c r="N44" s="37"/>
      <c r="O44" s="21"/>
      <c r="P44" s="37"/>
    </row>
    <row r="45" spans="11:16" x14ac:dyDescent="0.25">
      <c r="K45" s="21"/>
      <c r="L45" s="21"/>
      <c r="M45" s="21"/>
      <c r="N45" s="37"/>
      <c r="O45" s="21"/>
      <c r="P45" s="37"/>
    </row>
  </sheetData>
  <sheetProtection algorithmName="SHA-512" hashValue="iVacabtSw7AUBKSmO2lwuOhhMg0WkP7NXwaIqraaNNk4InUlx/fiMPjEnRhUIlAY7KymJ3lPcWp2EVC7WSERzg==" saltValue="1+8xnEGl5jHhEz5AViI8YA==" spinCount="100000" sheet="1" formatCells="0" formatColumns="0" formatRows="0" insertColumns="0" insertRows="0" insertHyperlinks="0" deleteColumns="0" deleteRows="0" sort="0" autoFilter="0" pivotTables="0"/>
  <mergeCells count="10">
    <mergeCell ref="N1:P3"/>
    <mergeCell ref="L1:M3"/>
    <mergeCell ref="K1:K3"/>
    <mergeCell ref="P8:P9"/>
    <mergeCell ref="N8:N9"/>
    <mergeCell ref="K8:K9"/>
    <mergeCell ref="O8:O9"/>
    <mergeCell ref="L8:L9"/>
    <mergeCell ref="M8:M9"/>
    <mergeCell ref="K7:P7"/>
  </mergeCells>
  <phoneticPr fontId="3" type="noConversion"/>
  <conditionalFormatting sqref="N10:N21">
    <cfRule type="expression" dxfId="1" priority="3" stopIfTrue="1">
      <formula>IF(N10&gt;=$H$7,TRUE,FALSE)</formula>
    </cfRule>
  </conditionalFormatting>
  <conditionalFormatting sqref="P10:P21">
    <cfRule type="expression" dxfId="0" priority="2" stopIfTrue="1">
      <formula>IF(P10&gt;IF(J10&gt;5,1000,VLOOKUP(J10,Orientaciones,3,FALSE)),TRUE,FALSE)</formula>
    </cfRule>
  </conditionalFormatting>
  <pageMargins left="0.25" right="0.25" top="0.75" bottom="0.75" header="0.3" footer="0.3"/>
  <pageSetup paperSize="9" scale="4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Solicitud1">
              <controlPr defaultSize="0" print="0" autoLine="0" autoPict="0">
                <anchor moveWithCells="1">
                  <from>
                    <xdr:col>11</xdr:col>
                    <xdr:colOff>0</xdr:colOff>
                    <xdr:row>9</xdr:row>
                    <xdr:rowOff>19050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Drop Down 2">
              <controlPr defaultSize="0" print="0" autoLine="0" autoPict="0">
                <anchor moveWithCells="1">
                  <from>
                    <xdr:col>12</xdr:col>
                    <xdr:colOff>19050</xdr:colOff>
                    <xdr:row>9</xdr:row>
                    <xdr:rowOff>19050</xdr:rowOff>
                  </from>
                  <to>
                    <xdr:col>13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" name="Drop Down 59">
              <controlPr defaultSize="0" print="0" autoLine="0" autoPict="0">
                <anchor moveWithCells="1">
                  <from>
                    <xdr:col>14</xdr:col>
                    <xdr:colOff>9525</xdr:colOff>
                    <xdr:row>9</xdr:row>
                    <xdr:rowOff>9525</xdr:rowOff>
                  </from>
                  <to>
                    <xdr:col>14</xdr:col>
                    <xdr:colOff>1257300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0" r:id="rId7" name="Drop Down 344">
              <controlPr defaultSize="0" print="0" autoLine="0" autoPict="0">
                <anchor moveWithCells="1">
                  <from>
                    <xdr:col>14</xdr:col>
                    <xdr:colOff>19050</xdr:colOff>
                    <xdr:row>10</xdr:row>
                    <xdr:rowOff>9525</xdr:rowOff>
                  </from>
                  <to>
                    <xdr:col>15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6" r:id="rId8" name="Drop Down 380">
              <controlPr defaultSize="0" print="0" autoLine="0" autoPict="0">
                <anchor moveWithCells="1">
                  <from>
                    <xdr:col>14</xdr:col>
                    <xdr:colOff>9525</xdr:colOff>
                    <xdr:row>12</xdr:row>
                    <xdr:rowOff>9525</xdr:rowOff>
                  </from>
                  <to>
                    <xdr:col>14</xdr:col>
                    <xdr:colOff>1257300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9" r:id="rId9" name="Drop Down 383">
              <controlPr defaultSize="0" print="0" autoLine="0" autoPict="0">
                <anchor moveWithCells="1">
                  <from>
                    <xdr:col>14</xdr:col>
                    <xdr:colOff>9525</xdr:colOff>
                    <xdr:row>13</xdr:row>
                    <xdr:rowOff>9525</xdr:rowOff>
                  </from>
                  <to>
                    <xdr:col>14</xdr:col>
                    <xdr:colOff>1257300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10" name="Drop Down 386">
              <controlPr defaultSize="0" print="0" autoLine="0" autoPict="0">
                <anchor moveWithCells="1">
                  <from>
                    <xdr:col>14</xdr:col>
                    <xdr:colOff>9525</xdr:colOff>
                    <xdr:row>14</xdr:row>
                    <xdr:rowOff>9525</xdr:rowOff>
                  </from>
                  <to>
                    <xdr:col>14</xdr:col>
                    <xdr:colOff>1257300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11" name="Drop Down 389">
              <controlPr defaultSize="0" print="0" autoLine="0" autoPict="0">
                <anchor moveWithCells="1">
                  <from>
                    <xdr:col>14</xdr:col>
                    <xdr:colOff>9525</xdr:colOff>
                    <xdr:row>15</xdr:row>
                    <xdr:rowOff>9525</xdr:rowOff>
                  </from>
                  <to>
                    <xdr:col>14</xdr:col>
                    <xdr:colOff>1257300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8" r:id="rId12" name="Drop Down 392">
              <controlPr defaultSize="0" print="0" autoLine="0" autoPict="0">
                <anchor moveWithCells="1">
                  <from>
                    <xdr:col>14</xdr:col>
                    <xdr:colOff>9525</xdr:colOff>
                    <xdr:row>16</xdr:row>
                    <xdr:rowOff>9525</xdr:rowOff>
                  </from>
                  <to>
                    <xdr:col>14</xdr:col>
                    <xdr:colOff>1257300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1" r:id="rId13" name="Drop Down 395">
              <controlPr defaultSize="0" print="0" autoLine="0" autoPict="0">
                <anchor moveWithCells="1">
                  <from>
                    <xdr:col>14</xdr:col>
                    <xdr:colOff>9525</xdr:colOff>
                    <xdr:row>17</xdr:row>
                    <xdr:rowOff>9525</xdr:rowOff>
                  </from>
                  <to>
                    <xdr:col>14</xdr:col>
                    <xdr:colOff>1257300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4" r:id="rId14" name="Drop Down 398">
              <controlPr defaultSize="0" print="0" autoLine="0" autoPict="0">
                <anchor moveWithCells="1">
                  <from>
                    <xdr:col>14</xdr:col>
                    <xdr:colOff>9525</xdr:colOff>
                    <xdr:row>18</xdr:row>
                    <xdr:rowOff>9525</xdr:rowOff>
                  </from>
                  <to>
                    <xdr:col>14</xdr:col>
                    <xdr:colOff>1257300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15" name="Drop Down 401">
              <controlPr defaultSize="0" print="0" autoLine="0" autoPict="0">
                <anchor moveWithCells="1">
                  <from>
                    <xdr:col>14</xdr:col>
                    <xdr:colOff>9525</xdr:colOff>
                    <xdr:row>19</xdr:row>
                    <xdr:rowOff>9525</xdr:rowOff>
                  </from>
                  <to>
                    <xdr:col>14</xdr:col>
                    <xdr:colOff>1257300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16" name="Drop Down 404">
              <controlPr defaultSize="0" print="0" autoLine="0" autoPict="0">
                <anchor moveWithCells="1">
                  <from>
                    <xdr:col>12</xdr:col>
                    <xdr:colOff>19050</xdr:colOff>
                    <xdr:row>10</xdr:row>
                    <xdr:rowOff>19050</xdr:rowOff>
                  </from>
                  <to>
                    <xdr:col>13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17" name="Drop Down 406">
              <controlPr defaultSize="0" print="0" autoLine="0" autoPict="0">
                <anchor moveWithCells="1">
                  <from>
                    <xdr:col>12</xdr:col>
                    <xdr:colOff>19050</xdr:colOff>
                    <xdr:row>11</xdr:row>
                    <xdr:rowOff>19050</xdr:rowOff>
                  </from>
                  <to>
                    <xdr:col>13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4" r:id="rId18" name="Drop Down 408">
              <controlPr defaultSize="0" print="0" autoLine="0" autoPict="0">
                <anchor moveWithCells="1">
                  <from>
                    <xdr:col>12</xdr:col>
                    <xdr:colOff>9525</xdr:colOff>
                    <xdr:row>12</xdr:row>
                    <xdr:rowOff>9525</xdr:rowOff>
                  </from>
                  <to>
                    <xdr:col>13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" r:id="rId19" name="Drop Down 410">
              <controlPr defaultSize="0" print="0" autoLine="0" autoPict="0">
                <anchor moveWithCells="1">
                  <from>
                    <xdr:col>12</xdr:col>
                    <xdr:colOff>9525</xdr:colOff>
                    <xdr:row>13</xdr:row>
                    <xdr:rowOff>28575</xdr:rowOff>
                  </from>
                  <to>
                    <xdr:col>13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20" name="Drop Down 412">
              <controlPr defaultSize="0" print="0" autoLine="0" autoPict="0">
                <anchor moveWithCells="1">
                  <from>
                    <xdr:col>12</xdr:col>
                    <xdr:colOff>9525</xdr:colOff>
                    <xdr:row>14</xdr:row>
                    <xdr:rowOff>28575</xdr:rowOff>
                  </from>
                  <to>
                    <xdr:col>13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0" r:id="rId21" name="Drop Down 414">
              <controlPr defaultSize="0" print="0" autoLine="0" autoPict="0">
                <anchor moveWithCells="1">
                  <from>
                    <xdr:col>12</xdr:col>
                    <xdr:colOff>9525</xdr:colOff>
                    <xdr:row>15</xdr:row>
                    <xdr:rowOff>9525</xdr:rowOff>
                  </from>
                  <to>
                    <xdr:col>13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2" r:id="rId22" name="Drop Down 416">
              <controlPr defaultSize="0" print="0" autoLine="0" autoPict="0">
                <anchor moveWithCells="1">
                  <from>
                    <xdr:col>12</xdr:col>
                    <xdr:colOff>9525</xdr:colOff>
                    <xdr:row>16</xdr:row>
                    <xdr:rowOff>0</xdr:rowOff>
                  </from>
                  <to>
                    <xdr:col>13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4" r:id="rId23" name="Drop Down 418">
              <controlPr defaultSize="0" print="0" autoLine="0" autoPict="0">
                <anchor moveWithCells="1">
                  <from>
                    <xdr:col>12</xdr:col>
                    <xdr:colOff>9525</xdr:colOff>
                    <xdr:row>17</xdr:row>
                    <xdr:rowOff>0</xdr:rowOff>
                  </from>
                  <to>
                    <xdr:col>13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6" r:id="rId24" name="Drop Down 420">
              <controlPr defaultSize="0" print="0" autoLine="0" autoPict="0">
                <anchor moveWithCells="1">
                  <from>
                    <xdr:col>12</xdr:col>
                    <xdr:colOff>9525</xdr:colOff>
                    <xdr:row>18</xdr:row>
                    <xdr:rowOff>28575</xdr:rowOff>
                  </from>
                  <to>
                    <xdr:col>13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25" name="Drop Down 444">
              <controlPr defaultSize="0" print="0" autoLine="0" autoPict="0">
                <anchor moveWithCells="1">
                  <from>
                    <xdr:col>12</xdr:col>
                    <xdr:colOff>9525</xdr:colOff>
                    <xdr:row>19</xdr:row>
                    <xdr:rowOff>28575</xdr:rowOff>
                  </from>
                  <to>
                    <xdr:col>13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26" name="Drop Down 446">
              <controlPr defaultSize="0" print="0" autoLine="0" autoPict="0">
                <anchor moveWithCells="1">
                  <from>
                    <xdr:col>12</xdr:col>
                    <xdr:colOff>0</xdr:colOff>
                    <xdr:row>20</xdr:row>
                    <xdr:rowOff>28575</xdr:rowOff>
                  </from>
                  <to>
                    <xdr:col>13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27" name="Drop Down 459">
              <controlPr defaultSize="0" print="0" autoLine="0" autoPict="0">
                <anchor moveWithCells="1">
                  <from>
                    <xdr:col>14</xdr:col>
                    <xdr:colOff>9525</xdr:colOff>
                    <xdr:row>20</xdr:row>
                    <xdr:rowOff>9525</xdr:rowOff>
                  </from>
                  <to>
                    <xdr:col>14</xdr:col>
                    <xdr:colOff>1257300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6" r:id="rId28" name="Drop Down 500">
              <controlPr defaultSize="0" print="0" autoLine="0" autoPict="0">
                <anchor moveWithCells="1">
                  <from>
                    <xdr:col>14</xdr:col>
                    <xdr:colOff>28575</xdr:colOff>
                    <xdr:row>11</xdr:row>
                    <xdr:rowOff>0</xdr:rowOff>
                  </from>
                  <to>
                    <xdr:col>15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7" r:id="rId29" name="Drop Down 501">
              <controlPr defaultSize="0" print="0" autoLine="0" autoPict="0">
                <anchor moveWithCells="1">
                  <from>
                    <xdr:col>11</xdr:col>
                    <xdr:colOff>0</xdr:colOff>
                    <xdr:row>10</xdr:row>
                    <xdr:rowOff>9525</xdr:rowOff>
                  </from>
                  <to>
                    <xdr:col>12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8" r:id="rId30" name="Drop Down 502">
              <controlPr defaultSize="0" print="0" autoLine="0" autoPict="0">
                <anchor moveWithCells="1">
                  <from>
                    <xdr:col>11</xdr:col>
                    <xdr:colOff>0</xdr:colOff>
                    <xdr:row>11</xdr:row>
                    <xdr:rowOff>9525</xdr:rowOff>
                  </from>
                  <to>
                    <xdr:col>12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9" r:id="rId31" name="Drop Down 503">
              <controlPr defaultSize="0" print="0" autoLine="0" autoPict="0">
                <anchor moveWithCells="1">
                  <from>
                    <xdr:col>11</xdr:col>
                    <xdr:colOff>0</xdr:colOff>
                    <xdr:row>12</xdr:row>
                    <xdr:rowOff>9525</xdr:rowOff>
                  </from>
                  <to>
                    <xdr:col>12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2" r:id="rId32" name="Drop Down 506">
              <controlPr defaultSize="0" print="0" autoLine="0" autoPict="0">
                <anchor moveWithCells="1">
                  <from>
                    <xdr:col>11</xdr:col>
                    <xdr:colOff>0</xdr:colOff>
                    <xdr:row>13</xdr:row>
                    <xdr:rowOff>9525</xdr:rowOff>
                  </from>
                  <to>
                    <xdr:col>12</xdr:col>
                    <xdr:colOff>19050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3" r:id="rId33" name="Drop Down 507">
              <controlPr defaultSize="0" print="0" autoLine="0" autoPict="0">
                <anchor moveWithCells="1">
                  <from>
                    <xdr:col>11</xdr:col>
                    <xdr:colOff>0</xdr:colOff>
                    <xdr:row>14</xdr:row>
                    <xdr:rowOff>9525</xdr:rowOff>
                  </from>
                  <to>
                    <xdr:col>12</xdr:col>
                    <xdr:colOff>9525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4" r:id="rId34" name="Drop Down 508">
              <controlPr defaultSize="0" print="0" autoLine="0" autoPict="0">
                <anchor moveWithCells="1">
                  <from>
                    <xdr:col>11</xdr:col>
                    <xdr:colOff>0</xdr:colOff>
                    <xdr:row>15</xdr:row>
                    <xdr:rowOff>19050</xdr:rowOff>
                  </from>
                  <to>
                    <xdr:col>12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5" r:id="rId35" name="Drop Down 509">
              <controlPr defaultSize="0" print="0" autoLine="0" autoPict="0">
                <anchor moveWithCells="1">
                  <from>
                    <xdr:col>11</xdr:col>
                    <xdr:colOff>0</xdr:colOff>
                    <xdr:row>16</xdr:row>
                    <xdr:rowOff>19050</xdr:rowOff>
                  </from>
                  <to>
                    <xdr:col>12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6" r:id="rId36" name="Drop Down 510">
              <controlPr defaultSize="0" print="0" autoLine="0" autoPict="0">
                <anchor moveWithCells="1">
                  <from>
                    <xdr:col>11</xdr:col>
                    <xdr:colOff>0</xdr:colOff>
                    <xdr:row>17</xdr:row>
                    <xdr:rowOff>19050</xdr:rowOff>
                  </from>
                  <to>
                    <xdr:col>12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7" r:id="rId37" name="Drop Down 511">
              <controlPr defaultSize="0" print="0" autoLine="0" autoPict="0">
                <anchor moveWithCells="1">
                  <from>
                    <xdr:col>11</xdr:col>
                    <xdr:colOff>0</xdr:colOff>
                    <xdr:row>18</xdr:row>
                    <xdr:rowOff>19050</xdr:rowOff>
                  </from>
                  <to>
                    <xdr:col>12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" r:id="rId38" name="Drop Down 512">
              <controlPr defaultSize="0" print="0" autoLine="0" autoPict="0">
                <anchor moveWithCells="1">
                  <from>
                    <xdr:col>11</xdr:col>
                    <xdr:colOff>0</xdr:colOff>
                    <xdr:row>19</xdr:row>
                    <xdr:rowOff>19050</xdr:rowOff>
                  </from>
                  <to>
                    <xdr:col>12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" r:id="rId39" name="Drop Down 513">
              <controlPr defaultSize="0" print="0" autoLine="0" autoPict="0">
                <anchor moveWithCells="1">
                  <from>
                    <xdr:col>11</xdr:col>
                    <xdr:colOff>0</xdr:colOff>
                    <xdr:row>20</xdr:row>
                    <xdr:rowOff>9525</xdr:rowOff>
                  </from>
                  <to>
                    <xdr:col>12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indexed="48"/>
  </sheetPr>
  <dimension ref="A1:W250"/>
  <sheetViews>
    <sheetView view="pageBreakPreview" zoomScale="75" zoomScaleNormal="100" zoomScaleSheetLayoutView="75" workbookViewId="0">
      <selection activeCell="M232" sqref="M232"/>
    </sheetView>
  </sheetViews>
  <sheetFormatPr baseColWidth="10" defaultRowHeight="15" x14ac:dyDescent="0.25"/>
  <cols>
    <col min="1" max="1" width="12.85546875" customWidth="1"/>
    <col min="2" max="2" width="5.85546875" customWidth="1"/>
    <col min="3" max="3" width="115" customWidth="1"/>
    <col min="4" max="4" width="11.140625" customWidth="1"/>
    <col min="5" max="5" width="5.7109375" customWidth="1"/>
    <col min="6" max="6" width="10.85546875" customWidth="1"/>
    <col min="7" max="7" width="5.7109375" customWidth="1"/>
    <col min="8" max="8" width="11" customWidth="1"/>
    <col min="9" max="9" width="5.7109375" customWidth="1"/>
    <col min="10" max="10" width="10.85546875" customWidth="1"/>
    <col min="11" max="11" width="5.7109375" customWidth="1"/>
    <col min="12" max="12" width="10.85546875" customWidth="1"/>
    <col min="13" max="13" width="5.7109375" customWidth="1"/>
    <col min="14" max="14" width="10.7109375" customWidth="1"/>
    <col min="15" max="15" width="5.7109375" customWidth="1"/>
    <col min="16" max="16" width="10.7109375" customWidth="1"/>
    <col min="17" max="17" width="5.7109375" customWidth="1"/>
    <col min="18" max="18" width="10.5703125" customWidth="1"/>
    <col min="19" max="19" width="5.7109375" customWidth="1"/>
    <col min="20" max="20" width="10.85546875" customWidth="1"/>
    <col min="21" max="21" width="5.7109375" customWidth="1"/>
    <col min="22" max="22" width="17.7109375" customWidth="1"/>
    <col min="23" max="23" width="5.7109375" customWidth="1"/>
  </cols>
  <sheetData>
    <row r="1" spans="1:23" ht="24" customHeight="1" thickBot="1" x14ac:dyDescent="0.3">
      <c r="A1" s="48"/>
      <c r="B1" s="52"/>
      <c r="C1" s="9" t="s">
        <v>30</v>
      </c>
      <c r="D1" s="53" t="s">
        <v>9</v>
      </c>
    </row>
    <row r="2" spans="1:23" ht="15.75" thickBot="1" x14ac:dyDescent="0.3">
      <c r="A2" s="49"/>
      <c r="B2" s="50">
        <v>1</v>
      </c>
      <c r="C2" s="51" t="s">
        <v>10</v>
      </c>
      <c r="D2" s="64">
        <v>2.91</v>
      </c>
    </row>
    <row r="3" spans="1:23" x14ac:dyDescent="0.25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30" customHeight="1" x14ac:dyDescent="0.25">
      <c r="A4" s="132" t="s">
        <v>58</v>
      </c>
      <c r="B4" s="127"/>
      <c r="C4" s="130" t="s">
        <v>15</v>
      </c>
      <c r="D4" s="136" t="s">
        <v>31</v>
      </c>
      <c r="E4" s="137"/>
      <c r="F4" s="139" t="s">
        <v>256</v>
      </c>
      <c r="G4" s="140"/>
      <c r="H4" s="141" t="s">
        <v>39</v>
      </c>
      <c r="I4" s="142"/>
      <c r="J4" s="134" t="s">
        <v>13</v>
      </c>
      <c r="K4" s="134"/>
      <c r="L4" s="134" t="s">
        <v>14</v>
      </c>
      <c r="M4" s="134"/>
      <c r="N4" s="144" t="s">
        <v>40</v>
      </c>
      <c r="O4" s="144"/>
      <c r="P4" s="144" t="s">
        <v>43</v>
      </c>
      <c r="Q4" s="144"/>
      <c r="R4" s="144" t="s">
        <v>56</v>
      </c>
      <c r="S4" s="144"/>
      <c r="T4" s="144" t="s">
        <v>57</v>
      </c>
      <c r="U4" s="144"/>
      <c r="V4" s="41"/>
      <c r="W4" s="41"/>
    </row>
    <row r="5" spans="1:23" x14ac:dyDescent="0.25">
      <c r="A5" s="133"/>
      <c r="B5" s="128"/>
      <c r="C5" s="130"/>
      <c r="D5" s="33" t="s">
        <v>1</v>
      </c>
      <c r="E5" s="135" t="s">
        <v>0</v>
      </c>
      <c r="F5" s="33" t="s">
        <v>1</v>
      </c>
      <c r="G5" s="135" t="s">
        <v>0</v>
      </c>
      <c r="H5" s="33" t="s">
        <v>1</v>
      </c>
      <c r="I5" s="143" t="s">
        <v>0</v>
      </c>
      <c r="J5" s="33" t="s">
        <v>1</v>
      </c>
      <c r="K5" s="143" t="s">
        <v>0</v>
      </c>
      <c r="L5" s="33" t="s">
        <v>1</v>
      </c>
      <c r="M5" s="135" t="s">
        <v>0</v>
      </c>
      <c r="N5" s="33" t="s">
        <v>1</v>
      </c>
      <c r="O5" s="135" t="s">
        <v>0</v>
      </c>
      <c r="P5" s="33" t="s">
        <v>1</v>
      </c>
      <c r="Q5" s="135" t="s">
        <v>0</v>
      </c>
      <c r="R5" s="33" t="s">
        <v>1</v>
      </c>
      <c r="S5" s="135" t="s">
        <v>0</v>
      </c>
      <c r="T5" s="33" t="s">
        <v>1</v>
      </c>
      <c r="U5" s="135" t="s">
        <v>0</v>
      </c>
      <c r="V5" s="42"/>
      <c r="W5" s="43"/>
    </row>
    <row r="6" spans="1:23" x14ac:dyDescent="0.25">
      <c r="A6" s="133"/>
      <c r="B6" s="129"/>
      <c r="C6" s="131"/>
      <c r="D6" s="54" t="s">
        <v>2</v>
      </c>
      <c r="E6" s="138"/>
      <c r="F6" s="34" t="s">
        <v>2</v>
      </c>
      <c r="G6" s="135"/>
      <c r="H6" s="34" t="s">
        <v>2</v>
      </c>
      <c r="I6" s="143"/>
      <c r="J6" s="34" t="s">
        <v>2</v>
      </c>
      <c r="K6" s="143"/>
      <c r="L6" s="34" t="s">
        <v>2</v>
      </c>
      <c r="M6" s="135"/>
      <c r="N6" s="34" t="s">
        <v>2</v>
      </c>
      <c r="O6" s="135"/>
      <c r="P6" s="34" t="s">
        <v>2</v>
      </c>
      <c r="Q6" s="135"/>
      <c r="R6" s="34" t="s">
        <v>2</v>
      </c>
      <c r="S6" s="135"/>
      <c r="T6" s="34" t="s">
        <v>2</v>
      </c>
      <c r="U6" s="135"/>
      <c r="V6" s="44"/>
      <c r="W6" s="43"/>
    </row>
    <row r="7" spans="1:23" ht="38.1" customHeight="1" x14ac:dyDescent="0.25">
      <c r="A7" s="55">
        <v>0.88</v>
      </c>
      <c r="B7" s="77">
        <v>1</v>
      </c>
      <c r="C7" s="58" t="s">
        <v>45</v>
      </c>
      <c r="D7" s="67">
        <v>5.7</v>
      </c>
      <c r="E7" s="67">
        <v>0.88</v>
      </c>
      <c r="F7" s="73">
        <f t="shared" ref="F7:F99" si="0">D7*0.49</f>
        <v>2.7930000000000001</v>
      </c>
      <c r="G7" s="74">
        <f>E7*0.22</f>
        <v>0.19359999999999999</v>
      </c>
      <c r="H7" s="74">
        <f>D7</f>
        <v>5.7</v>
      </c>
      <c r="I7" s="74">
        <f>E7*0.25</f>
        <v>0.22</v>
      </c>
      <c r="J7" s="74">
        <f>D7</f>
        <v>5.7</v>
      </c>
      <c r="K7" s="74">
        <v>0.45</v>
      </c>
      <c r="L7" s="74">
        <f>D7</f>
        <v>5.7</v>
      </c>
      <c r="M7" s="74">
        <f>E7*0.3</f>
        <v>0.26400000000000001</v>
      </c>
      <c r="N7" s="74">
        <f>D7</f>
        <v>5.7</v>
      </c>
      <c r="O7" s="74">
        <f>E7*0.25</f>
        <v>0.22</v>
      </c>
      <c r="P7" s="74">
        <f>D7</f>
        <v>5.7</v>
      </c>
      <c r="Q7" s="74">
        <f>E7*0.25</f>
        <v>0.22</v>
      </c>
      <c r="R7" s="74">
        <f>D7-0.8</f>
        <v>4.9000000000000004</v>
      </c>
      <c r="S7" s="74">
        <f>E7*0.25</f>
        <v>0.22</v>
      </c>
      <c r="T7" s="75">
        <f>D7*0.49</f>
        <v>2.7930000000000001</v>
      </c>
      <c r="U7" s="74">
        <f>E7*0.22</f>
        <v>0.19359999999999999</v>
      </c>
      <c r="V7" s="19"/>
      <c r="W7" s="19"/>
    </row>
    <row r="8" spans="1:23" ht="38.1" customHeight="1" x14ac:dyDescent="0.25">
      <c r="A8" s="55">
        <v>0.84</v>
      </c>
      <c r="B8" s="77">
        <v>2</v>
      </c>
      <c r="C8" s="58" t="s">
        <v>46</v>
      </c>
      <c r="D8" s="67">
        <v>5.7</v>
      </c>
      <c r="E8" s="67">
        <v>0.84</v>
      </c>
      <c r="F8" s="73">
        <f t="shared" si="0"/>
        <v>2.7930000000000001</v>
      </c>
      <c r="G8" s="74">
        <f t="shared" ref="G8:G99" si="1">E8*0.22</f>
        <v>0.18479999999999999</v>
      </c>
      <c r="H8" s="74">
        <f t="shared" ref="H8:H99" si="2">D8</f>
        <v>5.7</v>
      </c>
      <c r="I8" s="74">
        <f t="shared" ref="I8:I99" si="3">E8*0.25</f>
        <v>0.21</v>
      </c>
      <c r="J8" s="74">
        <f t="shared" ref="J8:J99" si="4">D8</f>
        <v>5.7</v>
      </c>
      <c r="K8" s="74">
        <v>0.45</v>
      </c>
      <c r="L8" s="74">
        <f t="shared" ref="L8:L99" si="5">D8</f>
        <v>5.7</v>
      </c>
      <c r="M8" s="74">
        <f t="shared" ref="M8:M99" si="6">E8*0.3</f>
        <v>0.252</v>
      </c>
      <c r="N8" s="74">
        <f t="shared" ref="N8:N99" si="7">D8</f>
        <v>5.7</v>
      </c>
      <c r="O8" s="74">
        <f t="shared" ref="O8:O99" si="8">E8*0.25</f>
        <v>0.21</v>
      </c>
      <c r="P8" s="74">
        <f t="shared" ref="P8:P99" si="9">D8</f>
        <v>5.7</v>
      </c>
      <c r="Q8" s="74">
        <f t="shared" ref="Q8:Q99" si="10">E8*0.25</f>
        <v>0.21</v>
      </c>
      <c r="R8" s="74">
        <f t="shared" ref="R8:R99" si="11">D8-0.8</f>
        <v>4.9000000000000004</v>
      </c>
      <c r="S8" s="74">
        <f t="shared" ref="S8:S99" si="12">E8*0.25</f>
        <v>0.21</v>
      </c>
      <c r="T8" s="75">
        <f t="shared" ref="T8:T99" si="13">D8*0.49</f>
        <v>2.7930000000000001</v>
      </c>
      <c r="U8" s="74">
        <f t="shared" ref="U8:U99" si="14">E8*0.22</f>
        <v>0.18479999999999999</v>
      </c>
      <c r="V8" s="19"/>
      <c r="W8" s="19"/>
    </row>
    <row r="9" spans="1:23" ht="38.1" customHeight="1" x14ac:dyDescent="0.25">
      <c r="A9" s="55">
        <v>0.82</v>
      </c>
      <c r="B9" s="77">
        <v>3</v>
      </c>
      <c r="C9" s="58" t="s">
        <v>47</v>
      </c>
      <c r="D9" s="67">
        <v>5.7</v>
      </c>
      <c r="E9" s="67">
        <v>0.82</v>
      </c>
      <c r="F9" s="73">
        <f t="shared" si="0"/>
        <v>2.7930000000000001</v>
      </c>
      <c r="G9" s="74">
        <f t="shared" si="1"/>
        <v>0.18039999999999998</v>
      </c>
      <c r="H9" s="74">
        <f t="shared" si="2"/>
        <v>5.7</v>
      </c>
      <c r="I9" s="74">
        <f t="shared" si="3"/>
        <v>0.20499999999999999</v>
      </c>
      <c r="J9" s="74">
        <f t="shared" si="4"/>
        <v>5.7</v>
      </c>
      <c r="K9" s="74">
        <v>0.45</v>
      </c>
      <c r="L9" s="74">
        <f t="shared" si="5"/>
        <v>5.7</v>
      </c>
      <c r="M9" s="74">
        <f t="shared" si="6"/>
        <v>0.24599999999999997</v>
      </c>
      <c r="N9" s="74">
        <f t="shared" si="7"/>
        <v>5.7</v>
      </c>
      <c r="O9" s="74">
        <f t="shared" si="8"/>
        <v>0.20499999999999999</v>
      </c>
      <c r="P9" s="74">
        <f t="shared" si="9"/>
        <v>5.7</v>
      </c>
      <c r="Q9" s="74">
        <f t="shared" si="10"/>
        <v>0.20499999999999999</v>
      </c>
      <c r="R9" s="74">
        <f t="shared" si="11"/>
        <v>4.9000000000000004</v>
      </c>
      <c r="S9" s="74">
        <f t="shared" si="12"/>
        <v>0.20499999999999999</v>
      </c>
      <c r="T9" s="75">
        <f t="shared" si="13"/>
        <v>2.7930000000000001</v>
      </c>
      <c r="U9" s="74">
        <f t="shared" si="14"/>
        <v>0.18039999999999998</v>
      </c>
      <c r="V9" s="19"/>
      <c r="W9" s="19"/>
    </row>
    <row r="10" spans="1:23" ht="38.1" customHeight="1" x14ac:dyDescent="0.25">
      <c r="A10" s="55">
        <v>0.78</v>
      </c>
      <c r="B10" s="77">
        <v>4</v>
      </c>
      <c r="C10" s="58" t="s">
        <v>48</v>
      </c>
      <c r="D10" s="67">
        <v>5.6</v>
      </c>
      <c r="E10" s="67">
        <v>0.78</v>
      </c>
      <c r="F10" s="73">
        <f t="shared" si="0"/>
        <v>2.7439999999999998</v>
      </c>
      <c r="G10" s="74">
        <f t="shared" si="1"/>
        <v>0.1716</v>
      </c>
      <c r="H10" s="74">
        <f t="shared" si="2"/>
        <v>5.6</v>
      </c>
      <c r="I10" s="74">
        <f t="shared" si="3"/>
        <v>0.19500000000000001</v>
      </c>
      <c r="J10" s="74">
        <f t="shared" si="4"/>
        <v>5.6</v>
      </c>
      <c r="K10" s="74">
        <v>0.45</v>
      </c>
      <c r="L10" s="74">
        <f t="shared" si="5"/>
        <v>5.6</v>
      </c>
      <c r="M10" s="74">
        <f t="shared" si="6"/>
        <v>0.23399999999999999</v>
      </c>
      <c r="N10" s="74">
        <f t="shared" si="7"/>
        <v>5.6</v>
      </c>
      <c r="O10" s="74">
        <f t="shared" si="8"/>
        <v>0.19500000000000001</v>
      </c>
      <c r="P10" s="74">
        <f t="shared" si="9"/>
        <v>5.6</v>
      </c>
      <c r="Q10" s="74">
        <f t="shared" si="10"/>
        <v>0.19500000000000001</v>
      </c>
      <c r="R10" s="74">
        <f t="shared" si="11"/>
        <v>4.8</v>
      </c>
      <c r="S10" s="74">
        <f t="shared" si="12"/>
        <v>0.19500000000000001</v>
      </c>
      <c r="T10" s="75">
        <f t="shared" si="13"/>
        <v>2.7439999999999998</v>
      </c>
      <c r="U10" s="74">
        <f t="shared" si="14"/>
        <v>0.1716</v>
      </c>
      <c r="V10" s="19"/>
      <c r="W10" s="19"/>
    </row>
    <row r="11" spans="1:23" ht="38.1" customHeight="1" x14ac:dyDescent="0.25">
      <c r="A11" s="55">
        <v>0.67</v>
      </c>
      <c r="B11" s="77">
        <v>5</v>
      </c>
      <c r="C11" s="58" t="s">
        <v>255</v>
      </c>
      <c r="D11" s="67">
        <v>5.7</v>
      </c>
      <c r="E11" s="67">
        <v>0.67</v>
      </c>
      <c r="F11" s="73">
        <f t="shared" si="0"/>
        <v>2.7930000000000001</v>
      </c>
      <c r="G11" s="74">
        <f t="shared" si="1"/>
        <v>0.1474</v>
      </c>
      <c r="H11" s="74">
        <f t="shared" si="2"/>
        <v>5.7</v>
      </c>
      <c r="I11" s="74">
        <f t="shared" si="3"/>
        <v>0.16750000000000001</v>
      </c>
      <c r="J11" s="74">
        <f t="shared" si="4"/>
        <v>5.7</v>
      </c>
      <c r="K11" s="74">
        <v>0.45</v>
      </c>
      <c r="L11" s="74">
        <f t="shared" si="5"/>
        <v>5.7</v>
      </c>
      <c r="M11" s="74">
        <f t="shared" si="6"/>
        <v>0.20100000000000001</v>
      </c>
      <c r="N11" s="74">
        <f t="shared" si="7"/>
        <v>5.7</v>
      </c>
      <c r="O11" s="74">
        <f t="shared" si="8"/>
        <v>0.16750000000000001</v>
      </c>
      <c r="P11" s="74">
        <f t="shared" si="9"/>
        <v>5.7</v>
      </c>
      <c r="Q11" s="74">
        <f t="shared" si="10"/>
        <v>0.16750000000000001</v>
      </c>
      <c r="R11" s="74">
        <f t="shared" si="11"/>
        <v>4.9000000000000004</v>
      </c>
      <c r="S11" s="74">
        <f t="shared" si="12"/>
        <v>0.16750000000000001</v>
      </c>
      <c r="T11" s="75">
        <f t="shared" si="13"/>
        <v>2.7930000000000001</v>
      </c>
      <c r="U11" s="74">
        <f t="shared" si="14"/>
        <v>0.1474</v>
      </c>
      <c r="V11" s="19"/>
      <c r="W11" s="19"/>
    </row>
    <row r="12" spans="1:23" ht="38.1" customHeight="1" x14ac:dyDescent="0.25">
      <c r="A12" s="55">
        <v>0.56999999999999995</v>
      </c>
      <c r="B12" s="77">
        <v>6</v>
      </c>
      <c r="C12" s="58" t="s">
        <v>254</v>
      </c>
      <c r="D12" s="67">
        <v>5.7</v>
      </c>
      <c r="E12" s="67">
        <v>0.56999999999999995</v>
      </c>
      <c r="F12" s="73">
        <f t="shared" si="0"/>
        <v>2.7930000000000001</v>
      </c>
      <c r="G12" s="74">
        <f t="shared" si="1"/>
        <v>0.12539999999999998</v>
      </c>
      <c r="H12" s="74">
        <f t="shared" si="2"/>
        <v>5.7</v>
      </c>
      <c r="I12" s="74">
        <f t="shared" si="3"/>
        <v>0.14249999999999999</v>
      </c>
      <c r="J12" s="74">
        <f t="shared" si="4"/>
        <v>5.7</v>
      </c>
      <c r="K12" s="74">
        <v>0.45</v>
      </c>
      <c r="L12" s="74">
        <f t="shared" si="5"/>
        <v>5.7</v>
      </c>
      <c r="M12" s="74">
        <f t="shared" si="6"/>
        <v>0.17099999999999999</v>
      </c>
      <c r="N12" s="74">
        <f t="shared" si="7"/>
        <v>5.7</v>
      </c>
      <c r="O12" s="74">
        <f t="shared" si="8"/>
        <v>0.14249999999999999</v>
      </c>
      <c r="P12" s="74">
        <f t="shared" si="9"/>
        <v>5.7</v>
      </c>
      <c r="Q12" s="74">
        <f t="shared" si="10"/>
        <v>0.14249999999999999</v>
      </c>
      <c r="R12" s="74">
        <f t="shared" si="11"/>
        <v>4.9000000000000004</v>
      </c>
      <c r="S12" s="74">
        <f t="shared" si="12"/>
        <v>0.14249999999999999</v>
      </c>
      <c r="T12" s="75">
        <f t="shared" si="13"/>
        <v>2.7930000000000001</v>
      </c>
      <c r="U12" s="74">
        <f t="shared" si="14"/>
        <v>0.12539999999999998</v>
      </c>
      <c r="V12" s="19"/>
      <c r="W12" s="19"/>
    </row>
    <row r="13" spans="1:23" ht="38.1" customHeight="1" x14ac:dyDescent="0.25">
      <c r="A13" s="55">
        <v>0.68</v>
      </c>
      <c r="B13" s="77">
        <v>7</v>
      </c>
      <c r="C13" s="58" t="s">
        <v>253</v>
      </c>
      <c r="D13" s="67">
        <v>5.7</v>
      </c>
      <c r="E13" s="67">
        <v>0.68</v>
      </c>
      <c r="F13" s="73">
        <f t="shared" si="0"/>
        <v>2.7930000000000001</v>
      </c>
      <c r="G13" s="74">
        <f t="shared" si="1"/>
        <v>0.14960000000000001</v>
      </c>
      <c r="H13" s="74">
        <f t="shared" si="2"/>
        <v>5.7</v>
      </c>
      <c r="I13" s="74">
        <f t="shared" si="3"/>
        <v>0.17</v>
      </c>
      <c r="J13" s="74">
        <f t="shared" si="4"/>
        <v>5.7</v>
      </c>
      <c r="K13" s="74">
        <v>0.45</v>
      </c>
      <c r="L13" s="74">
        <f t="shared" si="5"/>
        <v>5.7</v>
      </c>
      <c r="M13" s="74">
        <f t="shared" si="6"/>
        <v>0.20400000000000001</v>
      </c>
      <c r="N13" s="74">
        <f t="shared" si="7"/>
        <v>5.7</v>
      </c>
      <c r="O13" s="74">
        <f t="shared" si="8"/>
        <v>0.17</v>
      </c>
      <c r="P13" s="74">
        <f t="shared" si="9"/>
        <v>5.7</v>
      </c>
      <c r="Q13" s="74">
        <f t="shared" si="10"/>
        <v>0.17</v>
      </c>
      <c r="R13" s="74">
        <f t="shared" si="11"/>
        <v>4.9000000000000004</v>
      </c>
      <c r="S13" s="74">
        <f t="shared" si="12"/>
        <v>0.17</v>
      </c>
      <c r="T13" s="75">
        <f t="shared" si="13"/>
        <v>2.7930000000000001</v>
      </c>
      <c r="U13" s="74">
        <f t="shared" si="14"/>
        <v>0.14960000000000001</v>
      </c>
      <c r="V13" s="19"/>
      <c r="W13" s="19"/>
    </row>
    <row r="14" spans="1:23" ht="38.1" customHeight="1" x14ac:dyDescent="0.25">
      <c r="A14" s="55">
        <v>0.62</v>
      </c>
      <c r="B14" s="77">
        <v>8</v>
      </c>
      <c r="C14" s="58" t="s">
        <v>252</v>
      </c>
      <c r="D14" s="67">
        <v>5.7</v>
      </c>
      <c r="E14" s="67">
        <v>0.62</v>
      </c>
      <c r="F14" s="73">
        <f t="shared" si="0"/>
        <v>2.7930000000000001</v>
      </c>
      <c r="G14" s="74">
        <f t="shared" si="1"/>
        <v>0.13639999999999999</v>
      </c>
      <c r="H14" s="74">
        <f t="shared" si="2"/>
        <v>5.7</v>
      </c>
      <c r="I14" s="74">
        <f t="shared" si="3"/>
        <v>0.155</v>
      </c>
      <c r="J14" s="74">
        <f t="shared" si="4"/>
        <v>5.7</v>
      </c>
      <c r="K14" s="74">
        <v>0.45</v>
      </c>
      <c r="L14" s="74">
        <f t="shared" si="5"/>
        <v>5.7</v>
      </c>
      <c r="M14" s="74">
        <f t="shared" si="6"/>
        <v>0.186</v>
      </c>
      <c r="N14" s="74">
        <f t="shared" si="7"/>
        <v>5.7</v>
      </c>
      <c r="O14" s="74">
        <f t="shared" si="8"/>
        <v>0.155</v>
      </c>
      <c r="P14" s="74">
        <f t="shared" si="9"/>
        <v>5.7</v>
      </c>
      <c r="Q14" s="74">
        <f t="shared" si="10"/>
        <v>0.155</v>
      </c>
      <c r="R14" s="74">
        <f t="shared" si="11"/>
        <v>4.9000000000000004</v>
      </c>
      <c r="S14" s="74">
        <f t="shared" si="12"/>
        <v>0.155</v>
      </c>
      <c r="T14" s="75">
        <f t="shared" si="13"/>
        <v>2.7930000000000001</v>
      </c>
      <c r="U14" s="74">
        <f t="shared" si="14"/>
        <v>0.13639999999999999</v>
      </c>
      <c r="V14" s="19"/>
      <c r="W14" s="19"/>
    </row>
    <row r="15" spans="1:23" ht="38.1" customHeight="1" x14ac:dyDescent="0.25">
      <c r="A15" s="55">
        <v>0.69</v>
      </c>
      <c r="B15" s="77">
        <v>9</v>
      </c>
      <c r="C15" s="58" t="s">
        <v>251</v>
      </c>
      <c r="D15" s="67">
        <v>5.7</v>
      </c>
      <c r="E15" s="67">
        <v>0.69</v>
      </c>
      <c r="F15" s="73">
        <f t="shared" si="0"/>
        <v>2.7930000000000001</v>
      </c>
      <c r="G15" s="74">
        <f t="shared" si="1"/>
        <v>0.15179999999999999</v>
      </c>
      <c r="H15" s="74">
        <f t="shared" si="2"/>
        <v>5.7</v>
      </c>
      <c r="I15" s="74">
        <f t="shared" si="3"/>
        <v>0.17249999999999999</v>
      </c>
      <c r="J15" s="74">
        <f t="shared" si="4"/>
        <v>5.7</v>
      </c>
      <c r="K15" s="74">
        <v>0.45</v>
      </c>
      <c r="L15" s="74">
        <f t="shared" si="5"/>
        <v>5.7</v>
      </c>
      <c r="M15" s="74">
        <f t="shared" si="6"/>
        <v>0.20699999999999999</v>
      </c>
      <c r="N15" s="74">
        <f t="shared" si="7"/>
        <v>5.7</v>
      </c>
      <c r="O15" s="74">
        <f t="shared" si="8"/>
        <v>0.17249999999999999</v>
      </c>
      <c r="P15" s="74">
        <f t="shared" si="9"/>
        <v>5.7</v>
      </c>
      <c r="Q15" s="74">
        <f t="shared" si="10"/>
        <v>0.17249999999999999</v>
      </c>
      <c r="R15" s="74">
        <f t="shared" si="11"/>
        <v>4.9000000000000004</v>
      </c>
      <c r="S15" s="74">
        <f t="shared" si="12"/>
        <v>0.17249999999999999</v>
      </c>
      <c r="T15" s="75">
        <f t="shared" si="13"/>
        <v>2.7930000000000001</v>
      </c>
      <c r="U15" s="74">
        <f t="shared" si="14"/>
        <v>0.15179999999999999</v>
      </c>
      <c r="V15" s="19"/>
      <c r="W15" s="19"/>
    </row>
    <row r="16" spans="1:23" ht="38.1" customHeight="1" x14ac:dyDescent="0.25">
      <c r="A16" s="55">
        <v>0.62</v>
      </c>
      <c r="B16" s="77">
        <v>10</v>
      </c>
      <c r="C16" s="58" t="s">
        <v>250</v>
      </c>
      <c r="D16" s="67">
        <v>5.7</v>
      </c>
      <c r="E16" s="67">
        <v>0.62</v>
      </c>
      <c r="F16" s="73">
        <f t="shared" si="0"/>
        <v>2.7930000000000001</v>
      </c>
      <c r="G16" s="74">
        <f t="shared" si="1"/>
        <v>0.13639999999999999</v>
      </c>
      <c r="H16" s="74">
        <f t="shared" si="2"/>
        <v>5.7</v>
      </c>
      <c r="I16" s="74">
        <f t="shared" si="3"/>
        <v>0.155</v>
      </c>
      <c r="J16" s="74">
        <f t="shared" si="4"/>
        <v>5.7</v>
      </c>
      <c r="K16" s="74">
        <v>0.45</v>
      </c>
      <c r="L16" s="74">
        <f t="shared" si="5"/>
        <v>5.7</v>
      </c>
      <c r="M16" s="74">
        <f t="shared" si="6"/>
        <v>0.186</v>
      </c>
      <c r="N16" s="74">
        <f t="shared" si="7"/>
        <v>5.7</v>
      </c>
      <c r="O16" s="74">
        <f t="shared" si="8"/>
        <v>0.155</v>
      </c>
      <c r="P16" s="74">
        <f t="shared" si="9"/>
        <v>5.7</v>
      </c>
      <c r="Q16" s="74">
        <f t="shared" si="10"/>
        <v>0.155</v>
      </c>
      <c r="R16" s="74">
        <f t="shared" si="11"/>
        <v>4.9000000000000004</v>
      </c>
      <c r="S16" s="74">
        <f t="shared" si="12"/>
        <v>0.155</v>
      </c>
      <c r="T16" s="75">
        <f t="shared" si="13"/>
        <v>2.7930000000000001</v>
      </c>
      <c r="U16" s="74">
        <f t="shared" si="14"/>
        <v>0.13639999999999999</v>
      </c>
      <c r="V16" s="19"/>
      <c r="W16" s="19"/>
    </row>
    <row r="17" spans="1:23" ht="38.1" customHeight="1" x14ac:dyDescent="0.25">
      <c r="A17" s="55">
        <v>0.51</v>
      </c>
      <c r="B17" s="77">
        <v>11</v>
      </c>
      <c r="C17" s="58" t="s">
        <v>249</v>
      </c>
      <c r="D17" s="67">
        <v>5.7</v>
      </c>
      <c r="E17" s="67">
        <v>0.51</v>
      </c>
      <c r="F17" s="73">
        <f t="shared" si="0"/>
        <v>2.7930000000000001</v>
      </c>
      <c r="G17" s="74">
        <f t="shared" si="1"/>
        <v>0.11220000000000001</v>
      </c>
      <c r="H17" s="74">
        <f t="shared" si="2"/>
        <v>5.7</v>
      </c>
      <c r="I17" s="74">
        <f t="shared" si="3"/>
        <v>0.1275</v>
      </c>
      <c r="J17" s="74">
        <f t="shared" si="4"/>
        <v>5.7</v>
      </c>
      <c r="K17" s="74">
        <v>0.45</v>
      </c>
      <c r="L17" s="74">
        <f t="shared" si="5"/>
        <v>5.7</v>
      </c>
      <c r="M17" s="74">
        <f t="shared" si="6"/>
        <v>0.153</v>
      </c>
      <c r="N17" s="74">
        <f t="shared" si="7"/>
        <v>5.7</v>
      </c>
      <c r="O17" s="74">
        <f t="shared" si="8"/>
        <v>0.1275</v>
      </c>
      <c r="P17" s="74">
        <f t="shared" si="9"/>
        <v>5.7</v>
      </c>
      <c r="Q17" s="74">
        <f t="shared" si="10"/>
        <v>0.1275</v>
      </c>
      <c r="R17" s="74">
        <f t="shared" si="11"/>
        <v>4.9000000000000004</v>
      </c>
      <c r="S17" s="74">
        <f t="shared" si="12"/>
        <v>0.1275</v>
      </c>
      <c r="T17" s="75">
        <f t="shared" si="13"/>
        <v>2.7930000000000001</v>
      </c>
      <c r="U17" s="74">
        <f t="shared" si="14"/>
        <v>0.11220000000000001</v>
      </c>
      <c r="V17" s="19"/>
      <c r="W17" s="19"/>
    </row>
    <row r="18" spans="1:23" ht="38.1" customHeight="1" x14ac:dyDescent="0.25">
      <c r="A18" s="55">
        <v>0.52</v>
      </c>
      <c r="B18" s="77">
        <v>12</v>
      </c>
      <c r="C18" s="58" t="s">
        <v>248</v>
      </c>
      <c r="D18" s="67">
        <v>5.7</v>
      </c>
      <c r="E18" s="67">
        <v>0.52</v>
      </c>
      <c r="F18" s="73">
        <f t="shared" si="0"/>
        <v>2.7930000000000001</v>
      </c>
      <c r="G18" s="74">
        <f t="shared" si="1"/>
        <v>0.1144</v>
      </c>
      <c r="H18" s="74">
        <f t="shared" si="2"/>
        <v>5.7</v>
      </c>
      <c r="I18" s="74">
        <f t="shared" si="3"/>
        <v>0.13</v>
      </c>
      <c r="J18" s="74">
        <f t="shared" si="4"/>
        <v>5.7</v>
      </c>
      <c r="K18" s="74">
        <v>0.45</v>
      </c>
      <c r="L18" s="74">
        <f t="shared" si="5"/>
        <v>5.7</v>
      </c>
      <c r="M18" s="74">
        <f t="shared" si="6"/>
        <v>0.156</v>
      </c>
      <c r="N18" s="74">
        <f t="shared" si="7"/>
        <v>5.7</v>
      </c>
      <c r="O18" s="74">
        <f t="shared" si="8"/>
        <v>0.13</v>
      </c>
      <c r="P18" s="74">
        <f t="shared" si="9"/>
        <v>5.7</v>
      </c>
      <c r="Q18" s="74">
        <f t="shared" si="10"/>
        <v>0.13</v>
      </c>
      <c r="R18" s="74">
        <f t="shared" si="11"/>
        <v>4.9000000000000004</v>
      </c>
      <c r="S18" s="74">
        <f t="shared" si="12"/>
        <v>0.13</v>
      </c>
      <c r="T18" s="75">
        <f t="shared" si="13"/>
        <v>2.7930000000000001</v>
      </c>
      <c r="U18" s="74">
        <f t="shared" si="14"/>
        <v>0.1144</v>
      </c>
      <c r="V18" s="19"/>
      <c r="W18" s="19"/>
    </row>
    <row r="19" spans="1:23" ht="38.1" customHeight="1" x14ac:dyDescent="0.25">
      <c r="A19" s="55">
        <v>0.35</v>
      </c>
      <c r="B19" s="77">
        <v>13</v>
      </c>
      <c r="C19" s="58" t="s">
        <v>247</v>
      </c>
      <c r="D19" s="67">
        <v>5.7</v>
      </c>
      <c r="E19" s="67">
        <v>0.35</v>
      </c>
      <c r="F19" s="73">
        <f t="shared" si="0"/>
        <v>2.7930000000000001</v>
      </c>
      <c r="G19" s="74">
        <f t="shared" si="1"/>
        <v>7.6999999999999999E-2</v>
      </c>
      <c r="H19" s="74">
        <f t="shared" si="2"/>
        <v>5.7</v>
      </c>
      <c r="I19" s="74">
        <f t="shared" si="3"/>
        <v>8.7499999999999994E-2</v>
      </c>
      <c r="J19" s="74">
        <f t="shared" si="4"/>
        <v>5.7</v>
      </c>
      <c r="K19" s="74">
        <v>0.45</v>
      </c>
      <c r="L19" s="74">
        <f t="shared" si="5"/>
        <v>5.7</v>
      </c>
      <c r="M19" s="74">
        <f t="shared" si="6"/>
        <v>0.105</v>
      </c>
      <c r="N19" s="74">
        <f t="shared" si="7"/>
        <v>5.7</v>
      </c>
      <c r="O19" s="74">
        <f t="shared" si="8"/>
        <v>8.7499999999999994E-2</v>
      </c>
      <c r="P19" s="74">
        <f t="shared" si="9"/>
        <v>5.7</v>
      </c>
      <c r="Q19" s="74">
        <f t="shared" si="10"/>
        <v>8.7499999999999994E-2</v>
      </c>
      <c r="R19" s="74">
        <f t="shared" si="11"/>
        <v>4.9000000000000004</v>
      </c>
      <c r="S19" s="74">
        <f t="shared" si="12"/>
        <v>8.7499999999999994E-2</v>
      </c>
      <c r="T19" s="75">
        <f t="shared" si="13"/>
        <v>2.7930000000000001</v>
      </c>
      <c r="U19" s="74">
        <f t="shared" si="14"/>
        <v>7.6999999999999999E-2</v>
      </c>
      <c r="V19" s="19"/>
      <c r="W19" s="19"/>
    </row>
    <row r="20" spans="1:23" ht="38.1" customHeight="1" x14ac:dyDescent="0.25">
      <c r="A20" s="55">
        <v>0.7</v>
      </c>
      <c r="B20" s="77">
        <v>14</v>
      </c>
      <c r="C20" s="59" t="s">
        <v>246</v>
      </c>
      <c r="D20" s="67">
        <v>3.65</v>
      </c>
      <c r="E20" s="67">
        <v>0.7</v>
      </c>
      <c r="F20" s="73">
        <f t="shared" si="0"/>
        <v>1.7885</v>
      </c>
      <c r="G20" s="74">
        <f t="shared" si="1"/>
        <v>0.154</v>
      </c>
      <c r="H20" s="74">
        <f t="shared" si="2"/>
        <v>3.65</v>
      </c>
      <c r="I20" s="74">
        <f t="shared" si="3"/>
        <v>0.17499999999999999</v>
      </c>
      <c r="J20" s="74">
        <f t="shared" si="4"/>
        <v>3.65</v>
      </c>
      <c r="K20" s="74">
        <v>0.45</v>
      </c>
      <c r="L20" s="74">
        <f t="shared" si="5"/>
        <v>3.65</v>
      </c>
      <c r="M20" s="74">
        <f t="shared" si="6"/>
        <v>0.21</v>
      </c>
      <c r="N20" s="74">
        <f t="shared" si="7"/>
        <v>3.65</v>
      </c>
      <c r="O20" s="74">
        <f t="shared" si="8"/>
        <v>0.17499999999999999</v>
      </c>
      <c r="P20" s="74">
        <f t="shared" si="9"/>
        <v>3.65</v>
      </c>
      <c r="Q20" s="74">
        <f t="shared" si="10"/>
        <v>0.17499999999999999</v>
      </c>
      <c r="R20" s="74">
        <f t="shared" si="11"/>
        <v>2.8499999999999996</v>
      </c>
      <c r="S20" s="74">
        <f t="shared" si="12"/>
        <v>0.17499999999999999</v>
      </c>
      <c r="T20" s="75">
        <f t="shared" si="13"/>
        <v>1.7885</v>
      </c>
      <c r="U20" s="74">
        <f t="shared" si="14"/>
        <v>0.154</v>
      </c>
      <c r="V20" s="19"/>
      <c r="W20" s="19"/>
    </row>
    <row r="21" spans="1:23" ht="38.1" customHeight="1" x14ac:dyDescent="0.25">
      <c r="A21" s="55">
        <v>0.68</v>
      </c>
      <c r="B21" s="77">
        <v>15</v>
      </c>
      <c r="C21" s="59" t="s">
        <v>245</v>
      </c>
      <c r="D21" s="67">
        <v>3.65</v>
      </c>
      <c r="E21" s="67">
        <v>0.68</v>
      </c>
      <c r="F21" s="73">
        <f t="shared" si="0"/>
        <v>1.7885</v>
      </c>
      <c r="G21" s="74">
        <f t="shared" si="1"/>
        <v>0.14960000000000001</v>
      </c>
      <c r="H21" s="74">
        <f t="shared" si="2"/>
        <v>3.65</v>
      </c>
      <c r="I21" s="74">
        <f t="shared" si="3"/>
        <v>0.17</v>
      </c>
      <c r="J21" s="74">
        <f t="shared" si="4"/>
        <v>3.65</v>
      </c>
      <c r="K21" s="74">
        <v>0.45</v>
      </c>
      <c r="L21" s="74">
        <f t="shared" si="5"/>
        <v>3.65</v>
      </c>
      <c r="M21" s="74">
        <f t="shared" si="6"/>
        <v>0.20400000000000001</v>
      </c>
      <c r="N21" s="74">
        <f t="shared" si="7"/>
        <v>3.65</v>
      </c>
      <c r="O21" s="74">
        <f t="shared" si="8"/>
        <v>0.17</v>
      </c>
      <c r="P21" s="74">
        <f t="shared" si="9"/>
        <v>3.65</v>
      </c>
      <c r="Q21" s="74">
        <f t="shared" si="10"/>
        <v>0.17</v>
      </c>
      <c r="R21" s="74">
        <f t="shared" si="11"/>
        <v>2.8499999999999996</v>
      </c>
      <c r="S21" s="74">
        <f t="shared" si="12"/>
        <v>0.17</v>
      </c>
      <c r="T21" s="75">
        <f t="shared" si="13"/>
        <v>1.7885</v>
      </c>
      <c r="U21" s="74">
        <f t="shared" si="14"/>
        <v>0.14960000000000001</v>
      </c>
      <c r="V21" s="19"/>
      <c r="W21" s="19"/>
    </row>
    <row r="22" spans="1:23" ht="38.1" customHeight="1" x14ac:dyDescent="0.25">
      <c r="A22" s="55">
        <v>0.7</v>
      </c>
      <c r="B22" s="77">
        <v>16</v>
      </c>
      <c r="C22" s="59" t="s">
        <v>244</v>
      </c>
      <c r="D22" s="67">
        <v>3.65</v>
      </c>
      <c r="E22" s="67">
        <v>0.7</v>
      </c>
      <c r="F22" s="73">
        <f t="shared" si="0"/>
        <v>1.7885</v>
      </c>
      <c r="G22" s="74">
        <f t="shared" si="1"/>
        <v>0.154</v>
      </c>
      <c r="H22" s="74">
        <f t="shared" si="2"/>
        <v>3.65</v>
      </c>
      <c r="I22" s="74">
        <f t="shared" si="3"/>
        <v>0.17499999999999999</v>
      </c>
      <c r="J22" s="74">
        <f t="shared" si="4"/>
        <v>3.65</v>
      </c>
      <c r="K22" s="74">
        <v>0.45</v>
      </c>
      <c r="L22" s="74">
        <f t="shared" si="5"/>
        <v>3.65</v>
      </c>
      <c r="M22" s="74">
        <f t="shared" si="6"/>
        <v>0.21</v>
      </c>
      <c r="N22" s="74">
        <f t="shared" si="7"/>
        <v>3.65</v>
      </c>
      <c r="O22" s="74">
        <f t="shared" si="8"/>
        <v>0.17499999999999999</v>
      </c>
      <c r="P22" s="74">
        <f t="shared" si="9"/>
        <v>3.65</v>
      </c>
      <c r="Q22" s="74">
        <f t="shared" si="10"/>
        <v>0.17499999999999999</v>
      </c>
      <c r="R22" s="74">
        <f t="shared" si="11"/>
        <v>2.8499999999999996</v>
      </c>
      <c r="S22" s="74">
        <f t="shared" si="12"/>
        <v>0.17499999999999999</v>
      </c>
      <c r="T22" s="75">
        <f t="shared" si="13"/>
        <v>1.7885</v>
      </c>
      <c r="U22" s="74">
        <f t="shared" si="14"/>
        <v>0.154</v>
      </c>
      <c r="V22" s="19"/>
      <c r="W22" s="19"/>
    </row>
    <row r="23" spans="1:23" ht="38.1" customHeight="1" x14ac:dyDescent="0.25">
      <c r="A23" s="55">
        <v>0.52</v>
      </c>
      <c r="B23" s="77">
        <v>17</v>
      </c>
      <c r="C23" s="58" t="s">
        <v>243</v>
      </c>
      <c r="D23" s="67">
        <v>3.68</v>
      </c>
      <c r="E23" s="67">
        <v>0.52</v>
      </c>
      <c r="F23" s="73">
        <f t="shared" si="0"/>
        <v>1.8032000000000001</v>
      </c>
      <c r="G23" s="74">
        <f t="shared" si="1"/>
        <v>0.1144</v>
      </c>
      <c r="H23" s="74">
        <f t="shared" si="2"/>
        <v>3.68</v>
      </c>
      <c r="I23" s="74">
        <f t="shared" si="3"/>
        <v>0.13</v>
      </c>
      <c r="J23" s="74">
        <f t="shared" si="4"/>
        <v>3.68</v>
      </c>
      <c r="K23" s="74">
        <v>0.45</v>
      </c>
      <c r="L23" s="74">
        <f t="shared" si="5"/>
        <v>3.68</v>
      </c>
      <c r="M23" s="74">
        <f t="shared" si="6"/>
        <v>0.156</v>
      </c>
      <c r="N23" s="74">
        <f t="shared" si="7"/>
        <v>3.68</v>
      </c>
      <c r="O23" s="74">
        <f t="shared" si="8"/>
        <v>0.13</v>
      </c>
      <c r="P23" s="74">
        <f t="shared" si="9"/>
        <v>3.68</v>
      </c>
      <c r="Q23" s="74">
        <f t="shared" si="10"/>
        <v>0.13</v>
      </c>
      <c r="R23" s="74">
        <f t="shared" si="11"/>
        <v>2.88</v>
      </c>
      <c r="S23" s="74">
        <f t="shared" si="12"/>
        <v>0.13</v>
      </c>
      <c r="T23" s="75">
        <f t="shared" si="13"/>
        <v>1.8032000000000001</v>
      </c>
      <c r="U23" s="74">
        <f t="shared" si="14"/>
        <v>0.1144</v>
      </c>
      <c r="V23" s="19"/>
      <c r="W23" s="19"/>
    </row>
    <row r="24" spans="1:23" ht="38.1" customHeight="1" x14ac:dyDescent="0.25">
      <c r="A24" s="55">
        <v>0.33</v>
      </c>
      <c r="B24" s="77">
        <v>18</v>
      </c>
      <c r="C24" s="60" t="s">
        <v>242</v>
      </c>
      <c r="D24" s="67">
        <v>3.68</v>
      </c>
      <c r="E24" s="67">
        <v>0.33</v>
      </c>
      <c r="F24" s="73">
        <f t="shared" si="0"/>
        <v>1.8032000000000001</v>
      </c>
      <c r="G24" s="74">
        <f t="shared" si="1"/>
        <v>7.2599999999999998E-2</v>
      </c>
      <c r="H24" s="74">
        <f t="shared" si="2"/>
        <v>3.68</v>
      </c>
      <c r="I24" s="74">
        <f t="shared" si="3"/>
        <v>8.2500000000000004E-2</v>
      </c>
      <c r="J24" s="74">
        <f t="shared" si="4"/>
        <v>3.68</v>
      </c>
      <c r="K24" s="74">
        <v>0.45</v>
      </c>
      <c r="L24" s="74">
        <f t="shared" si="5"/>
        <v>3.68</v>
      </c>
      <c r="M24" s="74">
        <f t="shared" si="6"/>
        <v>9.9000000000000005E-2</v>
      </c>
      <c r="N24" s="74">
        <f t="shared" si="7"/>
        <v>3.68</v>
      </c>
      <c r="O24" s="74">
        <f t="shared" si="8"/>
        <v>8.2500000000000004E-2</v>
      </c>
      <c r="P24" s="74">
        <f t="shared" si="9"/>
        <v>3.68</v>
      </c>
      <c r="Q24" s="74">
        <f t="shared" si="10"/>
        <v>8.2500000000000004E-2</v>
      </c>
      <c r="R24" s="74">
        <f t="shared" si="11"/>
        <v>2.88</v>
      </c>
      <c r="S24" s="74">
        <f t="shared" si="12"/>
        <v>8.2500000000000004E-2</v>
      </c>
      <c r="T24" s="75">
        <f t="shared" si="13"/>
        <v>1.8032000000000001</v>
      </c>
      <c r="U24" s="74">
        <f t="shared" si="14"/>
        <v>7.2599999999999998E-2</v>
      </c>
      <c r="V24" s="19"/>
      <c r="W24" s="19"/>
    </row>
    <row r="25" spans="1:23" ht="38.1" customHeight="1" x14ac:dyDescent="0.25">
      <c r="A25" s="55">
        <v>0.34</v>
      </c>
      <c r="B25" s="77">
        <v>19</v>
      </c>
      <c r="C25" s="60" t="s">
        <v>241</v>
      </c>
      <c r="D25" s="67">
        <v>3.68</v>
      </c>
      <c r="E25" s="67">
        <v>0.34</v>
      </c>
      <c r="F25" s="73">
        <f t="shared" si="0"/>
        <v>1.8032000000000001</v>
      </c>
      <c r="G25" s="74">
        <f t="shared" si="1"/>
        <v>7.4800000000000005E-2</v>
      </c>
      <c r="H25" s="74">
        <f t="shared" si="2"/>
        <v>3.68</v>
      </c>
      <c r="I25" s="74">
        <f t="shared" si="3"/>
        <v>8.5000000000000006E-2</v>
      </c>
      <c r="J25" s="74">
        <f t="shared" si="4"/>
        <v>3.68</v>
      </c>
      <c r="K25" s="74">
        <v>0.45</v>
      </c>
      <c r="L25" s="74">
        <f t="shared" si="5"/>
        <v>3.68</v>
      </c>
      <c r="M25" s="74">
        <f t="shared" si="6"/>
        <v>0.10200000000000001</v>
      </c>
      <c r="N25" s="74">
        <f t="shared" si="7"/>
        <v>3.68</v>
      </c>
      <c r="O25" s="74">
        <f t="shared" si="8"/>
        <v>8.5000000000000006E-2</v>
      </c>
      <c r="P25" s="74">
        <f t="shared" si="9"/>
        <v>3.68</v>
      </c>
      <c r="Q25" s="74">
        <f t="shared" si="10"/>
        <v>8.5000000000000006E-2</v>
      </c>
      <c r="R25" s="74">
        <f t="shared" si="11"/>
        <v>2.88</v>
      </c>
      <c r="S25" s="74">
        <f t="shared" si="12"/>
        <v>8.5000000000000006E-2</v>
      </c>
      <c r="T25" s="75">
        <f t="shared" si="13"/>
        <v>1.8032000000000001</v>
      </c>
      <c r="U25" s="74">
        <f t="shared" si="14"/>
        <v>7.4800000000000005E-2</v>
      </c>
      <c r="V25" s="19"/>
      <c r="W25" s="19"/>
    </row>
    <row r="26" spans="1:23" ht="38.1" customHeight="1" x14ac:dyDescent="0.25">
      <c r="A26" s="55">
        <v>0.41</v>
      </c>
      <c r="B26" s="77">
        <v>20</v>
      </c>
      <c r="C26" s="58" t="s">
        <v>240</v>
      </c>
      <c r="D26" s="67">
        <v>3.68</v>
      </c>
      <c r="E26" s="67">
        <v>0.41</v>
      </c>
      <c r="F26" s="73">
        <f t="shared" si="0"/>
        <v>1.8032000000000001</v>
      </c>
      <c r="G26" s="74">
        <f t="shared" si="1"/>
        <v>9.0199999999999989E-2</v>
      </c>
      <c r="H26" s="74">
        <f t="shared" si="2"/>
        <v>3.68</v>
      </c>
      <c r="I26" s="74">
        <f t="shared" si="3"/>
        <v>0.10249999999999999</v>
      </c>
      <c r="J26" s="74">
        <f t="shared" si="4"/>
        <v>3.68</v>
      </c>
      <c r="K26" s="74">
        <v>0.45</v>
      </c>
      <c r="L26" s="74">
        <f t="shared" si="5"/>
        <v>3.68</v>
      </c>
      <c r="M26" s="74">
        <f t="shared" si="6"/>
        <v>0.12299999999999998</v>
      </c>
      <c r="N26" s="74">
        <f t="shared" si="7"/>
        <v>3.68</v>
      </c>
      <c r="O26" s="74">
        <f t="shared" si="8"/>
        <v>0.10249999999999999</v>
      </c>
      <c r="P26" s="74">
        <f t="shared" si="9"/>
        <v>3.68</v>
      </c>
      <c r="Q26" s="74">
        <f t="shared" si="10"/>
        <v>0.10249999999999999</v>
      </c>
      <c r="R26" s="74">
        <f t="shared" si="11"/>
        <v>2.88</v>
      </c>
      <c r="S26" s="74">
        <f t="shared" si="12"/>
        <v>0.10249999999999999</v>
      </c>
      <c r="T26" s="75">
        <f t="shared" si="13"/>
        <v>1.8032000000000001</v>
      </c>
      <c r="U26" s="74">
        <f t="shared" si="14"/>
        <v>9.0199999999999989E-2</v>
      </c>
      <c r="V26" s="19"/>
      <c r="W26" s="19"/>
    </row>
    <row r="27" spans="1:23" ht="38.1" customHeight="1" x14ac:dyDescent="0.25">
      <c r="A27" s="55">
        <v>0.36</v>
      </c>
      <c r="B27" s="77">
        <v>21</v>
      </c>
      <c r="C27" s="58" t="s">
        <v>239</v>
      </c>
      <c r="D27" s="67">
        <v>3.68</v>
      </c>
      <c r="E27" s="67">
        <v>0.36</v>
      </c>
      <c r="F27" s="73">
        <f t="shared" si="0"/>
        <v>1.8032000000000001</v>
      </c>
      <c r="G27" s="74">
        <f t="shared" si="1"/>
        <v>7.9199999999999993E-2</v>
      </c>
      <c r="H27" s="74">
        <f t="shared" si="2"/>
        <v>3.68</v>
      </c>
      <c r="I27" s="74">
        <f t="shared" si="3"/>
        <v>0.09</v>
      </c>
      <c r="J27" s="74">
        <f t="shared" si="4"/>
        <v>3.68</v>
      </c>
      <c r="K27" s="74">
        <v>0.45</v>
      </c>
      <c r="L27" s="74">
        <f t="shared" si="5"/>
        <v>3.68</v>
      </c>
      <c r="M27" s="74">
        <f t="shared" si="6"/>
        <v>0.108</v>
      </c>
      <c r="N27" s="74">
        <f t="shared" si="7"/>
        <v>3.68</v>
      </c>
      <c r="O27" s="74">
        <f t="shared" si="8"/>
        <v>0.09</v>
      </c>
      <c r="P27" s="74">
        <f t="shared" si="9"/>
        <v>3.68</v>
      </c>
      <c r="Q27" s="74">
        <f t="shared" si="10"/>
        <v>0.09</v>
      </c>
      <c r="R27" s="74">
        <f t="shared" si="11"/>
        <v>2.88</v>
      </c>
      <c r="S27" s="74">
        <f t="shared" si="12"/>
        <v>0.09</v>
      </c>
      <c r="T27" s="75">
        <f t="shared" si="13"/>
        <v>1.8032000000000001</v>
      </c>
      <c r="U27" s="74">
        <f t="shared" si="14"/>
        <v>7.9199999999999993E-2</v>
      </c>
      <c r="V27" s="19"/>
      <c r="W27" s="19"/>
    </row>
    <row r="28" spans="1:23" ht="38.1" customHeight="1" x14ac:dyDescent="0.25">
      <c r="A28" s="55"/>
      <c r="B28" s="77">
        <v>22</v>
      </c>
      <c r="C28" s="60" t="s">
        <v>238</v>
      </c>
      <c r="D28" s="67">
        <v>5.7</v>
      </c>
      <c r="E28" s="68">
        <v>0.6</v>
      </c>
      <c r="F28" s="73">
        <f t="shared" si="0"/>
        <v>2.7930000000000001</v>
      </c>
      <c r="G28" s="74">
        <f t="shared" si="1"/>
        <v>0.13200000000000001</v>
      </c>
      <c r="H28" s="74">
        <f t="shared" si="2"/>
        <v>5.7</v>
      </c>
      <c r="I28" s="74">
        <f t="shared" si="3"/>
        <v>0.15</v>
      </c>
      <c r="J28" s="74">
        <f t="shared" si="4"/>
        <v>5.7</v>
      </c>
      <c r="K28" s="74">
        <v>0.45</v>
      </c>
      <c r="L28" s="74">
        <f t="shared" si="5"/>
        <v>5.7</v>
      </c>
      <c r="M28" s="74">
        <f t="shared" si="6"/>
        <v>0.18</v>
      </c>
      <c r="N28" s="74">
        <f t="shared" si="7"/>
        <v>5.7</v>
      </c>
      <c r="O28" s="74">
        <f t="shared" si="8"/>
        <v>0.15</v>
      </c>
      <c r="P28" s="74">
        <f t="shared" si="9"/>
        <v>5.7</v>
      </c>
      <c r="Q28" s="74">
        <f t="shared" si="10"/>
        <v>0.15</v>
      </c>
      <c r="R28" s="74">
        <f t="shared" si="11"/>
        <v>4.9000000000000004</v>
      </c>
      <c r="S28" s="74">
        <f t="shared" si="12"/>
        <v>0.15</v>
      </c>
      <c r="T28" s="75">
        <f t="shared" si="13"/>
        <v>2.7930000000000001</v>
      </c>
      <c r="U28" s="74">
        <f t="shared" si="14"/>
        <v>0.13200000000000001</v>
      </c>
      <c r="V28" s="19"/>
      <c r="W28" s="19"/>
    </row>
    <row r="29" spans="1:23" ht="38.1" customHeight="1" x14ac:dyDescent="0.25">
      <c r="A29" s="55"/>
      <c r="B29" s="77">
        <v>23</v>
      </c>
      <c r="C29" s="60" t="s">
        <v>237</v>
      </c>
      <c r="D29" s="67">
        <v>5.7</v>
      </c>
      <c r="E29" s="67">
        <v>0.48</v>
      </c>
      <c r="F29" s="73">
        <f t="shared" si="0"/>
        <v>2.7930000000000001</v>
      </c>
      <c r="G29" s="74">
        <f>E29*0.22</f>
        <v>0.1056</v>
      </c>
      <c r="H29" s="74">
        <f t="shared" si="2"/>
        <v>5.7</v>
      </c>
      <c r="I29" s="74">
        <f t="shared" si="3"/>
        <v>0.12</v>
      </c>
      <c r="J29" s="74">
        <f t="shared" si="4"/>
        <v>5.7</v>
      </c>
      <c r="K29" s="74">
        <v>0.45</v>
      </c>
      <c r="L29" s="74">
        <f t="shared" si="5"/>
        <v>5.7</v>
      </c>
      <c r="M29" s="74">
        <f t="shared" si="6"/>
        <v>0.14399999999999999</v>
      </c>
      <c r="N29" s="74">
        <f t="shared" si="7"/>
        <v>5.7</v>
      </c>
      <c r="O29" s="74">
        <f t="shared" si="8"/>
        <v>0.12</v>
      </c>
      <c r="P29" s="74">
        <f t="shared" si="9"/>
        <v>5.7</v>
      </c>
      <c r="Q29" s="74">
        <f t="shared" si="10"/>
        <v>0.12</v>
      </c>
      <c r="R29" s="74">
        <f t="shared" si="11"/>
        <v>4.9000000000000004</v>
      </c>
      <c r="S29" s="74">
        <f t="shared" si="12"/>
        <v>0.12</v>
      </c>
      <c r="T29" s="75">
        <f t="shared" si="13"/>
        <v>2.7930000000000001</v>
      </c>
      <c r="U29" s="74">
        <f t="shared" si="14"/>
        <v>0.1056</v>
      </c>
      <c r="V29" s="19"/>
      <c r="W29" s="19"/>
    </row>
    <row r="30" spans="1:23" ht="38.1" customHeight="1" x14ac:dyDescent="0.25">
      <c r="A30" s="55"/>
      <c r="B30" s="77">
        <v>24</v>
      </c>
      <c r="C30" s="60" t="s">
        <v>236</v>
      </c>
      <c r="D30" s="67">
        <v>5.7</v>
      </c>
      <c r="E30" s="67">
        <v>0.43</v>
      </c>
      <c r="F30" s="73">
        <f t="shared" si="0"/>
        <v>2.7930000000000001</v>
      </c>
      <c r="G30" s="74">
        <f>E30*0.22</f>
        <v>9.4600000000000004E-2</v>
      </c>
      <c r="H30" s="74">
        <f t="shared" si="2"/>
        <v>5.7</v>
      </c>
      <c r="I30" s="74">
        <f t="shared" si="3"/>
        <v>0.1075</v>
      </c>
      <c r="J30" s="74">
        <f t="shared" si="4"/>
        <v>5.7</v>
      </c>
      <c r="K30" s="74">
        <v>0.45</v>
      </c>
      <c r="L30" s="74">
        <f t="shared" si="5"/>
        <v>5.7</v>
      </c>
      <c r="M30" s="74">
        <f t="shared" si="6"/>
        <v>0.129</v>
      </c>
      <c r="N30" s="74">
        <f t="shared" si="7"/>
        <v>5.7</v>
      </c>
      <c r="O30" s="74">
        <f t="shared" si="8"/>
        <v>0.1075</v>
      </c>
      <c r="P30" s="74">
        <f t="shared" si="9"/>
        <v>5.7</v>
      </c>
      <c r="Q30" s="74">
        <f t="shared" si="10"/>
        <v>0.1075</v>
      </c>
      <c r="R30" s="74">
        <f t="shared" si="11"/>
        <v>4.9000000000000004</v>
      </c>
      <c r="S30" s="74">
        <f t="shared" si="12"/>
        <v>0.1075</v>
      </c>
      <c r="T30" s="75">
        <f t="shared" si="13"/>
        <v>2.7930000000000001</v>
      </c>
      <c r="U30" s="74">
        <f t="shared" si="14"/>
        <v>9.4600000000000004E-2</v>
      </c>
      <c r="V30" s="19"/>
      <c r="W30" s="19"/>
    </row>
    <row r="31" spans="1:23" ht="38.1" customHeight="1" x14ac:dyDescent="0.25">
      <c r="A31" s="55">
        <v>0.56000000000000005</v>
      </c>
      <c r="B31" s="77">
        <v>25</v>
      </c>
      <c r="C31" s="60" t="s">
        <v>235</v>
      </c>
      <c r="D31" s="67">
        <v>5.7</v>
      </c>
      <c r="E31" s="67">
        <v>0.42</v>
      </c>
      <c r="F31" s="73">
        <f t="shared" si="0"/>
        <v>2.7930000000000001</v>
      </c>
      <c r="G31" s="74">
        <f t="shared" si="1"/>
        <v>9.2399999999999996E-2</v>
      </c>
      <c r="H31" s="74">
        <f t="shared" si="2"/>
        <v>5.7</v>
      </c>
      <c r="I31" s="74">
        <f t="shared" si="3"/>
        <v>0.105</v>
      </c>
      <c r="J31" s="74">
        <f t="shared" si="4"/>
        <v>5.7</v>
      </c>
      <c r="K31" s="74">
        <v>0.45</v>
      </c>
      <c r="L31" s="74">
        <f t="shared" si="5"/>
        <v>5.7</v>
      </c>
      <c r="M31" s="74">
        <f t="shared" si="6"/>
        <v>0.126</v>
      </c>
      <c r="N31" s="74">
        <f t="shared" si="7"/>
        <v>5.7</v>
      </c>
      <c r="O31" s="74">
        <f t="shared" si="8"/>
        <v>0.105</v>
      </c>
      <c r="P31" s="74">
        <f t="shared" si="9"/>
        <v>5.7</v>
      </c>
      <c r="Q31" s="74">
        <f t="shared" si="10"/>
        <v>0.105</v>
      </c>
      <c r="R31" s="74">
        <f t="shared" si="11"/>
        <v>4.9000000000000004</v>
      </c>
      <c r="S31" s="74">
        <f t="shared" si="12"/>
        <v>0.105</v>
      </c>
      <c r="T31" s="75">
        <f t="shared" si="13"/>
        <v>2.7930000000000001</v>
      </c>
      <c r="U31" s="74">
        <f t="shared" si="14"/>
        <v>9.2399999999999996E-2</v>
      </c>
      <c r="V31" s="19"/>
      <c r="W31" s="19"/>
    </row>
    <row r="32" spans="1:23" ht="38.1" customHeight="1" x14ac:dyDescent="0.25">
      <c r="A32" s="55">
        <v>0.36</v>
      </c>
      <c r="B32" s="77">
        <v>26</v>
      </c>
      <c r="C32" s="60" t="s">
        <v>234</v>
      </c>
      <c r="D32" s="67">
        <v>5.6</v>
      </c>
      <c r="E32" s="67">
        <v>0.53</v>
      </c>
      <c r="F32" s="73">
        <f t="shared" si="0"/>
        <v>2.7439999999999998</v>
      </c>
      <c r="G32" s="74">
        <f t="shared" si="1"/>
        <v>0.11660000000000001</v>
      </c>
      <c r="H32" s="74">
        <f t="shared" si="2"/>
        <v>5.6</v>
      </c>
      <c r="I32" s="74">
        <f t="shared" si="3"/>
        <v>0.13250000000000001</v>
      </c>
      <c r="J32" s="74">
        <f t="shared" si="4"/>
        <v>5.6</v>
      </c>
      <c r="K32" s="74">
        <v>0.45</v>
      </c>
      <c r="L32" s="74">
        <f t="shared" si="5"/>
        <v>5.6</v>
      </c>
      <c r="M32" s="74">
        <f t="shared" si="6"/>
        <v>0.159</v>
      </c>
      <c r="N32" s="74">
        <f t="shared" si="7"/>
        <v>5.6</v>
      </c>
      <c r="O32" s="74">
        <f t="shared" si="8"/>
        <v>0.13250000000000001</v>
      </c>
      <c r="P32" s="74">
        <f t="shared" si="9"/>
        <v>5.6</v>
      </c>
      <c r="Q32" s="74">
        <f t="shared" si="10"/>
        <v>0.13250000000000001</v>
      </c>
      <c r="R32" s="74">
        <f t="shared" si="11"/>
        <v>4.8</v>
      </c>
      <c r="S32" s="74">
        <f t="shared" si="12"/>
        <v>0.13250000000000001</v>
      </c>
      <c r="T32" s="75">
        <f t="shared" si="13"/>
        <v>2.7439999999999998</v>
      </c>
      <c r="U32" s="74">
        <f t="shared" si="14"/>
        <v>0.11660000000000001</v>
      </c>
      <c r="V32" s="19"/>
      <c r="W32" s="19"/>
    </row>
    <row r="33" spans="1:23" ht="38.1" customHeight="1" x14ac:dyDescent="0.25">
      <c r="A33" s="55">
        <v>0.32</v>
      </c>
      <c r="B33" s="77">
        <v>27</v>
      </c>
      <c r="C33" s="60" t="s">
        <v>233</v>
      </c>
      <c r="D33" s="67">
        <v>5.6</v>
      </c>
      <c r="E33" s="67">
        <v>0.33</v>
      </c>
      <c r="F33" s="73">
        <f t="shared" si="0"/>
        <v>2.7439999999999998</v>
      </c>
      <c r="G33" s="74">
        <f t="shared" si="1"/>
        <v>7.2599999999999998E-2</v>
      </c>
      <c r="H33" s="74">
        <f t="shared" si="2"/>
        <v>5.6</v>
      </c>
      <c r="I33" s="74">
        <f t="shared" si="3"/>
        <v>8.2500000000000004E-2</v>
      </c>
      <c r="J33" s="74">
        <f t="shared" si="4"/>
        <v>5.6</v>
      </c>
      <c r="K33" s="74">
        <v>0.45</v>
      </c>
      <c r="L33" s="74">
        <f t="shared" si="5"/>
        <v>5.6</v>
      </c>
      <c r="M33" s="74">
        <f t="shared" si="6"/>
        <v>9.9000000000000005E-2</v>
      </c>
      <c r="N33" s="74">
        <f t="shared" si="7"/>
        <v>5.6</v>
      </c>
      <c r="O33" s="74">
        <f t="shared" si="8"/>
        <v>8.2500000000000004E-2</v>
      </c>
      <c r="P33" s="74">
        <f t="shared" si="9"/>
        <v>5.6</v>
      </c>
      <c r="Q33" s="74">
        <f t="shared" si="10"/>
        <v>8.2500000000000004E-2</v>
      </c>
      <c r="R33" s="74">
        <f t="shared" si="11"/>
        <v>4.8</v>
      </c>
      <c r="S33" s="74">
        <f t="shared" si="12"/>
        <v>8.2500000000000004E-2</v>
      </c>
      <c r="T33" s="75">
        <f t="shared" si="13"/>
        <v>2.7439999999999998</v>
      </c>
      <c r="U33" s="74">
        <f t="shared" si="14"/>
        <v>7.2599999999999998E-2</v>
      </c>
      <c r="V33" s="19"/>
      <c r="W33" s="19"/>
    </row>
    <row r="34" spans="1:23" ht="38.1" customHeight="1" x14ac:dyDescent="0.25">
      <c r="A34" s="55">
        <v>0.46</v>
      </c>
      <c r="B34" s="77">
        <v>28</v>
      </c>
      <c r="C34" s="60" t="s">
        <v>232</v>
      </c>
      <c r="D34" s="67">
        <v>5.6</v>
      </c>
      <c r="E34" s="67">
        <v>0.3</v>
      </c>
      <c r="F34" s="73">
        <f t="shared" si="0"/>
        <v>2.7439999999999998</v>
      </c>
      <c r="G34" s="74">
        <f t="shared" si="1"/>
        <v>6.6000000000000003E-2</v>
      </c>
      <c r="H34" s="74">
        <f t="shared" si="2"/>
        <v>5.6</v>
      </c>
      <c r="I34" s="74">
        <f t="shared" si="3"/>
        <v>7.4999999999999997E-2</v>
      </c>
      <c r="J34" s="74">
        <f t="shared" si="4"/>
        <v>5.6</v>
      </c>
      <c r="K34" s="74">
        <v>0.45</v>
      </c>
      <c r="L34" s="74">
        <f t="shared" si="5"/>
        <v>5.6</v>
      </c>
      <c r="M34" s="74">
        <f t="shared" si="6"/>
        <v>0.09</v>
      </c>
      <c r="N34" s="74">
        <f t="shared" si="7"/>
        <v>5.6</v>
      </c>
      <c r="O34" s="74">
        <f t="shared" si="8"/>
        <v>7.4999999999999997E-2</v>
      </c>
      <c r="P34" s="74">
        <f t="shared" si="9"/>
        <v>5.6</v>
      </c>
      <c r="Q34" s="74">
        <f t="shared" si="10"/>
        <v>7.4999999999999997E-2</v>
      </c>
      <c r="R34" s="74">
        <f t="shared" si="11"/>
        <v>4.8</v>
      </c>
      <c r="S34" s="74">
        <f t="shared" si="12"/>
        <v>7.4999999999999997E-2</v>
      </c>
      <c r="T34" s="75">
        <f t="shared" si="13"/>
        <v>2.7439999999999998</v>
      </c>
      <c r="U34" s="74">
        <f t="shared" si="14"/>
        <v>6.6000000000000003E-2</v>
      </c>
      <c r="V34" s="19"/>
      <c r="W34" s="19"/>
    </row>
    <row r="35" spans="1:23" ht="38.1" customHeight="1" x14ac:dyDescent="0.25">
      <c r="A35" s="55"/>
      <c r="B35" s="77">
        <v>29</v>
      </c>
      <c r="C35" s="60" t="s">
        <v>231</v>
      </c>
      <c r="D35" s="67">
        <v>5.6</v>
      </c>
      <c r="E35" s="67">
        <v>0.51</v>
      </c>
      <c r="F35" s="73">
        <f t="shared" si="0"/>
        <v>2.7439999999999998</v>
      </c>
      <c r="G35" s="74">
        <f t="shared" si="1"/>
        <v>0.11220000000000001</v>
      </c>
      <c r="H35" s="74">
        <f t="shared" si="2"/>
        <v>5.6</v>
      </c>
      <c r="I35" s="74">
        <f t="shared" si="3"/>
        <v>0.1275</v>
      </c>
      <c r="J35" s="74">
        <f t="shared" si="4"/>
        <v>5.6</v>
      </c>
      <c r="K35" s="74">
        <v>0.45</v>
      </c>
      <c r="L35" s="74">
        <f t="shared" si="5"/>
        <v>5.6</v>
      </c>
      <c r="M35" s="74">
        <f t="shared" si="6"/>
        <v>0.153</v>
      </c>
      <c r="N35" s="74">
        <f t="shared" si="7"/>
        <v>5.6</v>
      </c>
      <c r="O35" s="74">
        <f t="shared" si="8"/>
        <v>0.1275</v>
      </c>
      <c r="P35" s="74">
        <f t="shared" si="9"/>
        <v>5.6</v>
      </c>
      <c r="Q35" s="74">
        <f t="shared" si="10"/>
        <v>0.1275</v>
      </c>
      <c r="R35" s="74">
        <f t="shared" si="11"/>
        <v>4.8</v>
      </c>
      <c r="S35" s="74">
        <f t="shared" si="12"/>
        <v>0.1275</v>
      </c>
      <c r="T35" s="75">
        <f t="shared" si="13"/>
        <v>2.7439999999999998</v>
      </c>
      <c r="U35" s="74">
        <f t="shared" si="14"/>
        <v>0.11220000000000001</v>
      </c>
      <c r="V35" s="19"/>
      <c r="W35" s="19"/>
    </row>
    <row r="36" spans="1:23" ht="38.1" customHeight="1" x14ac:dyDescent="0.25">
      <c r="A36" s="55"/>
      <c r="B36" s="77">
        <v>30</v>
      </c>
      <c r="C36" s="60" t="s">
        <v>230</v>
      </c>
      <c r="D36" s="67">
        <v>5.7</v>
      </c>
      <c r="E36" s="67">
        <v>0.43</v>
      </c>
      <c r="F36" s="73">
        <f t="shared" si="0"/>
        <v>2.7930000000000001</v>
      </c>
      <c r="G36" s="74">
        <f t="shared" si="1"/>
        <v>9.4600000000000004E-2</v>
      </c>
      <c r="H36" s="74">
        <f t="shared" si="2"/>
        <v>5.7</v>
      </c>
      <c r="I36" s="74">
        <f t="shared" si="3"/>
        <v>0.1075</v>
      </c>
      <c r="J36" s="74">
        <f t="shared" si="4"/>
        <v>5.7</v>
      </c>
      <c r="K36" s="74">
        <v>0.45</v>
      </c>
      <c r="L36" s="74">
        <f t="shared" si="5"/>
        <v>5.7</v>
      </c>
      <c r="M36" s="74">
        <f t="shared" si="6"/>
        <v>0.129</v>
      </c>
      <c r="N36" s="74">
        <f t="shared" si="7"/>
        <v>5.7</v>
      </c>
      <c r="O36" s="74">
        <f t="shared" si="8"/>
        <v>0.1075</v>
      </c>
      <c r="P36" s="74">
        <f t="shared" si="9"/>
        <v>5.7</v>
      </c>
      <c r="Q36" s="74">
        <f t="shared" si="10"/>
        <v>0.1075</v>
      </c>
      <c r="R36" s="74">
        <f t="shared" si="11"/>
        <v>4.9000000000000004</v>
      </c>
      <c r="S36" s="74">
        <f t="shared" si="12"/>
        <v>0.1075</v>
      </c>
      <c r="T36" s="75">
        <f t="shared" si="13"/>
        <v>2.7930000000000001</v>
      </c>
      <c r="U36" s="74">
        <f t="shared" si="14"/>
        <v>9.4600000000000004E-2</v>
      </c>
      <c r="V36" s="19"/>
      <c r="W36" s="19"/>
    </row>
    <row r="37" spans="1:23" ht="38.1" customHeight="1" x14ac:dyDescent="0.25">
      <c r="A37" s="55"/>
      <c r="B37" s="77">
        <v>31</v>
      </c>
      <c r="C37" s="60" t="s">
        <v>229</v>
      </c>
      <c r="D37" s="67">
        <v>5.7</v>
      </c>
      <c r="E37" s="67">
        <v>0.22</v>
      </c>
      <c r="F37" s="73">
        <f t="shared" si="0"/>
        <v>2.7930000000000001</v>
      </c>
      <c r="G37" s="74">
        <f t="shared" si="1"/>
        <v>4.8399999999999999E-2</v>
      </c>
      <c r="H37" s="74">
        <f t="shared" si="2"/>
        <v>5.7</v>
      </c>
      <c r="I37" s="74">
        <f t="shared" si="3"/>
        <v>5.5E-2</v>
      </c>
      <c r="J37" s="74">
        <f t="shared" si="4"/>
        <v>5.7</v>
      </c>
      <c r="K37" s="74">
        <v>0.45</v>
      </c>
      <c r="L37" s="74">
        <f t="shared" si="5"/>
        <v>5.7</v>
      </c>
      <c r="M37" s="74">
        <f t="shared" si="6"/>
        <v>6.6000000000000003E-2</v>
      </c>
      <c r="N37" s="74">
        <f t="shared" si="7"/>
        <v>5.7</v>
      </c>
      <c r="O37" s="74">
        <f t="shared" si="8"/>
        <v>5.5E-2</v>
      </c>
      <c r="P37" s="74">
        <f t="shared" si="9"/>
        <v>5.7</v>
      </c>
      <c r="Q37" s="74">
        <f t="shared" si="10"/>
        <v>5.5E-2</v>
      </c>
      <c r="R37" s="74">
        <f t="shared" si="11"/>
        <v>4.9000000000000004</v>
      </c>
      <c r="S37" s="74">
        <f t="shared" si="12"/>
        <v>5.5E-2</v>
      </c>
      <c r="T37" s="75">
        <f t="shared" si="13"/>
        <v>2.7930000000000001</v>
      </c>
      <c r="U37" s="74">
        <f t="shared" si="14"/>
        <v>4.8399999999999999E-2</v>
      </c>
      <c r="V37" s="19"/>
      <c r="W37" s="19"/>
    </row>
    <row r="38" spans="1:23" ht="38.1" customHeight="1" x14ac:dyDescent="0.25">
      <c r="A38" s="55"/>
      <c r="B38" s="77">
        <v>32</v>
      </c>
      <c r="C38" s="60" t="s">
        <v>228</v>
      </c>
      <c r="D38" s="67">
        <v>5.7</v>
      </c>
      <c r="E38" s="67">
        <v>0.31</v>
      </c>
      <c r="F38" s="73">
        <f t="shared" si="0"/>
        <v>2.7930000000000001</v>
      </c>
      <c r="G38" s="74">
        <f t="shared" si="1"/>
        <v>6.8199999999999997E-2</v>
      </c>
      <c r="H38" s="74">
        <f t="shared" si="2"/>
        <v>5.7</v>
      </c>
      <c r="I38" s="74">
        <f t="shared" si="3"/>
        <v>7.7499999999999999E-2</v>
      </c>
      <c r="J38" s="74">
        <f t="shared" si="4"/>
        <v>5.7</v>
      </c>
      <c r="K38" s="74">
        <v>0.45</v>
      </c>
      <c r="L38" s="74">
        <f t="shared" si="5"/>
        <v>5.7</v>
      </c>
      <c r="M38" s="74">
        <f t="shared" si="6"/>
        <v>9.2999999999999999E-2</v>
      </c>
      <c r="N38" s="74">
        <f t="shared" si="7"/>
        <v>5.7</v>
      </c>
      <c r="O38" s="74">
        <f t="shared" si="8"/>
        <v>7.7499999999999999E-2</v>
      </c>
      <c r="P38" s="74">
        <f t="shared" si="9"/>
        <v>5.7</v>
      </c>
      <c r="Q38" s="74">
        <f t="shared" si="10"/>
        <v>7.7499999999999999E-2</v>
      </c>
      <c r="R38" s="74">
        <f t="shared" si="11"/>
        <v>4.9000000000000004</v>
      </c>
      <c r="S38" s="74">
        <f t="shared" si="12"/>
        <v>7.7499999999999999E-2</v>
      </c>
      <c r="T38" s="75">
        <f t="shared" si="13"/>
        <v>2.7930000000000001</v>
      </c>
      <c r="U38" s="74">
        <f t="shared" si="14"/>
        <v>6.8199999999999997E-2</v>
      </c>
      <c r="V38" s="19"/>
      <c r="W38" s="19"/>
    </row>
    <row r="39" spans="1:23" ht="38.1" customHeight="1" x14ac:dyDescent="0.25">
      <c r="A39" s="55"/>
      <c r="B39" s="77">
        <v>33</v>
      </c>
      <c r="C39" s="60" t="s">
        <v>227</v>
      </c>
      <c r="D39" s="67">
        <v>5.7</v>
      </c>
      <c r="E39" s="67">
        <v>0.36</v>
      </c>
      <c r="F39" s="73">
        <f t="shared" si="0"/>
        <v>2.7930000000000001</v>
      </c>
      <c r="G39" s="74">
        <f t="shared" si="1"/>
        <v>7.9199999999999993E-2</v>
      </c>
      <c r="H39" s="74">
        <f t="shared" si="2"/>
        <v>5.7</v>
      </c>
      <c r="I39" s="74">
        <f t="shared" si="3"/>
        <v>0.09</v>
      </c>
      <c r="J39" s="74">
        <f t="shared" si="4"/>
        <v>5.7</v>
      </c>
      <c r="K39" s="74">
        <v>0.45</v>
      </c>
      <c r="L39" s="74">
        <f t="shared" si="5"/>
        <v>5.7</v>
      </c>
      <c r="M39" s="74">
        <f t="shared" si="6"/>
        <v>0.108</v>
      </c>
      <c r="N39" s="74">
        <f t="shared" si="7"/>
        <v>5.7</v>
      </c>
      <c r="O39" s="74">
        <f t="shared" si="8"/>
        <v>0.09</v>
      </c>
      <c r="P39" s="74">
        <f t="shared" si="9"/>
        <v>5.7</v>
      </c>
      <c r="Q39" s="74">
        <f t="shared" si="10"/>
        <v>0.09</v>
      </c>
      <c r="R39" s="74">
        <f t="shared" si="11"/>
        <v>4.9000000000000004</v>
      </c>
      <c r="S39" s="74">
        <f t="shared" si="12"/>
        <v>0.09</v>
      </c>
      <c r="T39" s="75">
        <f t="shared" si="13"/>
        <v>2.7930000000000001</v>
      </c>
      <c r="U39" s="74">
        <f t="shared" si="14"/>
        <v>7.9199999999999993E-2</v>
      </c>
      <c r="V39" s="19"/>
      <c r="W39" s="19"/>
    </row>
    <row r="40" spans="1:23" ht="38.1" customHeight="1" x14ac:dyDescent="0.25">
      <c r="A40" s="55">
        <v>0.61</v>
      </c>
      <c r="B40" s="77">
        <v>34</v>
      </c>
      <c r="C40" s="60" t="s">
        <v>226</v>
      </c>
      <c r="D40" s="67">
        <v>5.7</v>
      </c>
      <c r="E40" s="67">
        <v>0.51</v>
      </c>
      <c r="F40" s="73">
        <v>1.8</v>
      </c>
      <c r="G40" s="74">
        <f t="shared" si="1"/>
        <v>0.11220000000000001</v>
      </c>
      <c r="H40" s="74">
        <f t="shared" si="2"/>
        <v>5.7</v>
      </c>
      <c r="I40" s="74">
        <f t="shared" si="3"/>
        <v>0.1275</v>
      </c>
      <c r="J40" s="74">
        <f t="shared" si="4"/>
        <v>5.7</v>
      </c>
      <c r="K40" s="74">
        <v>0.45</v>
      </c>
      <c r="L40" s="74">
        <f t="shared" si="5"/>
        <v>5.7</v>
      </c>
      <c r="M40" s="74">
        <f t="shared" si="6"/>
        <v>0.153</v>
      </c>
      <c r="N40" s="74">
        <f t="shared" si="7"/>
        <v>5.7</v>
      </c>
      <c r="O40" s="74">
        <f t="shared" si="8"/>
        <v>0.1275</v>
      </c>
      <c r="P40" s="74">
        <f t="shared" si="9"/>
        <v>5.7</v>
      </c>
      <c r="Q40" s="74">
        <f t="shared" si="10"/>
        <v>0.1275</v>
      </c>
      <c r="R40" s="74">
        <f t="shared" si="11"/>
        <v>4.9000000000000004</v>
      </c>
      <c r="S40" s="74">
        <f t="shared" si="12"/>
        <v>0.1275</v>
      </c>
      <c r="T40" s="75">
        <f t="shared" si="13"/>
        <v>2.7930000000000001</v>
      </c>
      <c r="U40" s="74">
        <f t="shared" si="14"/>
        <v>0.11220000000000001</v>
      </c>
      <c r="V40" s="19"/>
      <c r="W40" s="19"/>
    </row>
    <row r="41" spans="1:23" ht="38.1" customHeight="1" x14ac:dyDescent="0.25">
      <c r="A41" s="55">
        <v>0.37</v>
      </c>
      <c r="B41" s="77">
        <v>35</v>
      </c>
      <c r="C41" s="60" t="s">
        <v>225</v>
      </c>
      <c r="D41" s="67">
        <v>3.8</v>
      </c>
      <c r="E41" s="67">
        <v>0.61</v>
      </c>
      <c r="F41" s="73">
        <v>1.8</v>
      </c>
      <c r="G41" s="74">
        <f t="shared" si="1"/>
        <v>0.13419999999999999</v>
      </c>
      <c r="H41" s="74">
        <f t="shared" si="2"/>
        <v>3.8</v>
      </c>
      <c r="I41" s="74">
        <f t="shared" si="3"/>
        <v>0.1525</v>
      </c>
      <c r="J41" s="74">
        <f t="shared" si="4"/>
        <v>3.8</v>
      </c>
      <c r="K41" s="74">
        <v>0.45</v>
      </c>
      <c r="L41" s="74">
        <f t="shared" si="5"/>
        <v>3.8</v>
      </c>
      <c r="M41" s="74">
        <f t="shared" si="6"/>
        <v>0.183</v>
      </c>
      <c r="N41" s="74">
        <f t="shared" si="7"/>
        <v>3.8</v>
      </c>
      <c r="O41" s="74">
        <f t="shared" si="8"/>
        <v>0.1525</v>
      </c>
      <c r="P41" s="74">
        <f t="shared" si="9"/>
        <v>3.8</v>
      </c>
      <c r="Q41" s="74">
        <f t="shared" si="10"/>
        <v>0.1525</v>
      </c>
      <c r="R41" s="74">
        <f t="shared" si="11"/>
        <v>3</v>
      </c>
      <c r="S41" s="74">
        <f t="shared" si="12"/>
        <v>0.1525</v>
      </c>
      <c r="T41" s="75">
        <f t="shared" si="13"/>
        <v>1.8619999999999999</v>
      </c>
      <c r="U41" s="74">
        <f t="shared" si="14"/>
        <v>0.13419999999999999</v>
      </c>
      <c r="V41" s="19"/>
      <c r="W41" s="19"/>
    </row>
    <row r="42" spans="1:23" ht="38.1" customHeight="1" x14ac:dyDescent="0.25">
      <c r="A42" s="55">
        <v>0.45</v>
      </c>
      <c r="B42" s="77">
        <v>36</v>
      </c>
      <c r="C42" s="60" t="s">
        <v>224</v>
      </c>
      <c r="D42" s="67">
        <v>3.8</v>
      </c>
      <c r="E42" s="67">
        <v>0.37</v>
      </c>
      <c r="F42" s="73">
        <v>1.8</v>
      </c>
      <c r="G42" s="74">
        <f t="shared" si="1"/>
        <v>8.14E-2</v>
      </c>
      <c r="H42" s="74">
        <f t="shared" si="2"/>
        <v>3.8</v>
      </c>
      <c r="I42" s="74">
        <f t="shared" si="3"/>
        <v>9.2499999999999999E-2</v>
      </c>
      <c r="J42" s="74">
        <f t="shared" si="4"/>
        <v>3.8</v>
      </c>
      <c r="K42" s="74">
        <v>0.45</v>
      </c>
      <c r="L42" s="74">
        <f t="shared" si="5"/>
        <v>3.8</v>
      </c>
      <c r="M42" s="74">
        <f t="shared" si="6"/>
        <v>0.111</v>
      </c>
      <c r="N42" s="74">
        <f t="shared" si="7"/>
        <v>3.8</v>
      </c>
      <c r="O42" s="74">
        <f t="shared" si="8"/>
        <v>9.2499999999999999E-2</v>
      </c>
      <c r="P42" s="74">
        <f t="shared" si="9"/>
        <v>3.8</v>
      </c>
      <c r="Q42" s="74">
        <f t="shared" si="10"/>
        <v>9.2499999999999999E-2</v>
      </c>
      <c r="R42" s="74">
        <f t="shared" si="11"/>
        <v>3</v>
      </c>
      <c r="S42" s="74">
        <f t="shared" si="12"/>
        <v>9.2499999999999999E-2</v>
      </c>
      <c r="T42" s="75">
        <f t="shared" si="13"/>
        <v>1.8619999999999999</v>
      </c>
      <c r="U42" s="74">
        <f t="shared" si="14"/>
        <v>8.14E-2</v>
      </c>
      <c r="V42" s="19"/>
      <c r="W42" s="19"/>
    </row>
    <row r="43" spans="1:23" ht="38.1" customHeight="1" x14ac:dyDescent="0.25">
      <c r="A43" s="55">
        <v>0.37</v>
      </c>
      <c r="B43" s="77">
        <v>37</v>
      </c>
      <c r="C43" s="60" t="s">
        <v>223</v>
      </c>
      <c r="D43" s="67">
        <v>3.8</v>
      </c>
      <c r="E43" s="67">
        <v>0.45</v>
      </c>
      <c r="F43" s="73">
        <v>1.8</v>
      </c>
      <c r="G43" s="74">
        <f t="shared" si="1"/>
        <v>9.9000000000000005E-2</v>
      </c>
      <c r="H43" s="74">
        <f t="shared" si="2"/>
        <v>3.8</v>
      </c>
      <c r="I43" s="74">
        <f t="shared" si="3"/>
        <v>0.1125</v>
      </c>
      <c r="J43" s="74">
        <f t="shared" si="4"/>
        <v>3.8</v>
      </c>
      <c r="K43" s="74">
        <v>0.45</v>
      </c>
      <c r="L43" s="74">
        <f t="shared" si="5"/>
        <v>3.8</v>
      </c>
      <c r="M43" s="74">
        <f t="shared" si="6"/>
        <v>0.13500000000000001</v>
      </c>
      <c r="N43" s="74">
        <f t="shared" si="7"/>
        <v>3.8</v>
      </c>
      <c r="O43" s="74">
        <f t="shared" si="8"/>
        <v>0.1125</v>
      </c>
      <c r="P43" s="74">
        <f t="shared" si="9"/>
        <v>3.8</v>
      </c>
      <c r="Q43" s="74">
        <f t="shared" si="10"/>
        <v>0.1125</v>
      </c>
      <c r="R43" s="74">
        <f t="shared" si="11"/>
        <v>3</v>
      </c>
      <c r="S43" s="74">
        <f t="shared" si="12"/>
        <v>0.1125</v>
      </c>
      <c r="T43" s="75">
        <f t="shared" si="13"/>
        <v>1.8619999999999999</v>
      </c>
      <c r="U43" s="74">
        <f t="shared" si="14"/>
        <v>9.9000000000000005E-2</v>
      </c>
      <c r="V43" s="19"/>
      <c r="W43" s="19"/>
    </row>
    <row r="44" spans="1:23" ht="38.1" customHeight="1" x14ac:dyDescent="0.25">
      <c r="A44" s="55">
        <v>0.41</v>
      </c>
      <c r="B44" s="77">
        <v>38</v>
      </c>
      <c r="C44" s="60" t="s">
        <v>222</v>
      </c>
      <c r="D44" s="67">
        <v>3.8</v>
      </c>
      <c r="E44" s="67">
        <v>0.37</v>
      </c>
      <c r="F44" s="73">
        <v>1.8</v>
      </c>
      <c r="G44" s="74">
        <f t="shared" si="1"/>
        <v>8.14E-2</v>
      </c>
      <c r="H44" s="74">
        <f t="shared" si="2"/>
        <v>3.8</v>
      </c>
      <c r="I44" s="74">
        <f t="shared" si="3"/>
        <v>9.2499999999999999E-2</v>
      </c>
      <c r="J44" s="74">
        <f t="shared" si="4"/>
        <v>3.8</v>
      </c>
      <c r="K44" s="74">
        <v>0.45</v>
      </c>
      <c r="L44" s="74">
        <f t="shared" si="5"/>
        <v>3.8</v>
      </c>
      <c r="M44" s="74">
        <f t="shared" si="6"/>
        <v>0.111</v>
      </c>
      <c r="N44" s="74">
        <f t="shared" si="7"/>
        <v>3.8</v>
      </c>
      <c r="O44" s="74">
        <f t="shared" si="8"/>
        <v>9.2499999999999999E-2</v>
      </c>
      <c r="P44" s="74">
        <f t="shared" si="9"/>
        <v>3.8</v>
      </c>
      <c r="Q44" s="74">
        <f t="shared" si="10"/>
        <v>9.2499999999999999E-2</v>
      </c>
      <c r="R44" s="74">
        <f t="shared" si="11"/>
        <v>3</v>
      </c>
      <c r="S44" s="74">
        <f t="shared" si="12"/>
        <v>9.2499999999999999E-2</v>
      </c>
      <c r="T44" s="75">
        <f t="shared" si="13"/>
        <v>1.8619999999999999</v>
      </c>
      <c r="U44" s="74">
        <f t="shared" si="14"/>
        <v>8.14E-2</v>
      </c>
      <c r="V44" s="19"/>
      <c r="W44" s="19"/>
    </row>
    <row r="45" spans="1:23" ht="38.1" customHeight="1" x14ac:dyDescent="0.25">
      <c r="A45" s="55">
        <v>0.46</v>
      </c>
      <c r="B45" s="77">
        <v>39</v>
      </c>
      <c r="C45" s="60" t="s">
        <v>221</v>
      </c>
      <c r="D45" s="67">
        <v>3.8</v>
      </c>
      <c r="E45" s="67">
        <v>0.41</v>
      </c>
      <c r="F45" s="73">
        <v>1.8</v>
      </c>
      <c r="G45" s="74">
        <f t="shared" si="1"/>
        <v>9.0199999999999989E-2</v>
      </c>
      <c r="H45" s="74">
        <f t="shared" si="2"/>
        <v>3.8</v>
      </c>
      <c r="I45" s="74">
        <f t="shared" si="3"/>
        <v>0.10249999999999999</v>
      </c>
      <c r="J45" s="74">
        <f t="shared" si="4"/>
        <v>3.8</v>
      </c>
      <c r="K45" s="74">
        <v>0.45</v>
      </c>
      <c r="L45" s="74">
        <f t="shared" si="5"/>
        <v>3.8</v>
      </c>
      <c r="M45" s="74">
        <f t="shared" si="6"/>
        <v>0.12299999999999998</v>
      </c>
      <c r="N45" s="74">
        <f t="shared" si="7"/>
        <v>3.8</v>
      </c>
      <c r="O45" s="74">
        <f t="shared" si="8"/>
        <v>0.10249999999999999</v>
      </c>
      <c r="P45" s="74">
        <f t="shared" si="9"/>
        <v>3.8</v>
      </c>
      <c r="Q45" s="74">
        <f t="shared" si="10"/>
        <v>0.10249999999999999</v>
      </c>
      <c r="R45" s="74">
        <f t="shared" si="11"/>
        <v>3</v>
      </c>
      <c r="S45" s="74">
        <f t="shared" si="12"/>
        <v>0.10249999999999999</v>
      </c>
      <c r="T45" s="75">
        <f t="shared" si="13"/>
        <v>1.8619999999999999</v>
      </c>
      <c r="U45" s="74">
        <f t="shared" si="14"/>
        <v>9.0199999999999989E-2</v>
      </c>
      <c r="V45" s="19"/>
      <c r="W45" s="19"/>
    </row>
    <row r="46" spans="1:23" ht="38.1" customHeight="1" x14ac:dyDescent="0.25">
      <c r="A46" s="55">
        <v>0.78</v>
      </c>
      <c r="B46" s="77">
        <v>40</v>
      </c>
      <c r="C46" s="60" t="s">
        <v>220</v>
      </c>
      <c r="D46" s="67">
        <v>3.8</v>
      </c>
      <c r="E46" s="67">
        <v>0.46</v>
      </c>
      <c r="F46" s="73">
        <f t="shared" si="0"/>
        <v>1.8619999999999999</v>
      </c>
      <c r="G46" s="74">
        <f t="shared" si="1"/>
        <v>0.1012</v>
      </c>
      <c r="H46" s="74">
        <f t="shared" si="2"/>
        <v>3.8</v>
      </c>
      <c r="I46" s="74">
        <f t="shared" si="3"/>
        <v>0.115</v>
      </c>
      <c r="J46" s="74">
        <f t="shared" si="4"/>
        <v>3.8</v>
      </c>
      <c r="K46" s="74">
        <v>0.45</v>
      </c>
      <c r="L46" s="74">
        <f t="shared" si="5"/>
        <v>3.8</v>
      </c>
      <c r="M46" s="74">
        <f t="shared" si="6"/>
        <v>0.13800000000000001</v>
      </c>
      <c r="N46" s="74">
        <f t="shared" si="7"/>
        <v>3.8</v>
      </c>
      <c r="O46" s="74">
        <f t="shared" si="8"/>
        <v>0.115</v>
      </c>
      <c r="P46" s="74">
        <f t="shared" si="9"/>
        <v>3.8</v>
      </c>
      <c r="Q46" s="74">
        <f t="shared" si="10"/>
        <v>0.115</v>
      </c>
      <c r="R46" s="74">
        <f t="shared" si="11"/>
        <v>3</v>
      </c>
      <c r="S46" s="74">
        <f t="shared" si="12"/>
        <v>0.115</v>
      </c>
      <c r="T46" s="75">
        <f t="shared" si="13"/>
        <v>1.8619999999999999</v>
      </c>
      <c r="U46" s="74">
        <f t="shared" si="14"/>
        <v>0.1012</v>
      </c>
      <c r="V46" s="19"/>
      <c r="W46" s="19"/>
    </row>
    <row r="47" spans="1:23" ht="38.1" customHeight="1" x14ac:dyDescent="0.25">
      <c r="A47" s="55"/>
      <c r="B47" s="77">
        <v>41</v>
      </c>
      <c r="C47" s="60" t="s">
        <v>62</v>
      </c>
      <c r="D47" s="67">
        <v>3.2</v>
      </c>
      <c r="E47" s="67">
        <v>0.78</v>
      </c>
      <c r="F47" s="73">
        <f>D47*0.49</f>
        <v>1.5680000000000001</v>
      </c>
      <c r="G47" s="74">
        <f t="shared" si="1"/>
        <v>0.1716</v>
      </c>
      <c r="H47" s="74">
        <f t="shared" si="2"/>
        <v>3.2</v>
      </c>
      <c r="I47" s="74">
        <f t="shared" si="3"/>
        <v>0.19500000000000001</v>
      </c>
      <c r="J47" s="74">
        <f t="shared" si="4"/>
        <v>3.2</v>
      </c>
      <c r="K47" s="74">
        <v>0.45</v>
      </c>
      <c r="L47" s="74">
        <f t="shared" si="5"/>
        <v>3.2</v>
      </c>
      <c r="M47" s="74">
        <f t="shared" si="6"/>
        <v>0.23399999999999999</v>
      </c>
      <c r="N47" s="74">
        <f t="shared" si="7"/>
        <v>3.2</v>
      </c>
      <c r="O47" s="74">
        <f t="shared" si="8"/>
        <v>0.19500000000000001</v>
      </c>
      <c r="P47" s="74">
        <f t="shared" si="9"/>
        <v>3.2</v>
      </c>
      <c r="Q47" s="74">
        <f t="shared" si="10"/>
        <v>0.19500000000000001</v>
      </c>
      <c r="R47" s="74">
        <f t="shared" si="11"/>
        <v>2.4000000000000004</v>
      </c>
      <c r="S47" s="74">
        <f t="shared" si="12"/>
        <v>0.19500000000000001</v>
      </c>
      <c r="T47" s="75">
        <f t="shared" si="13"/>
        <v>1.5680000000000001</v>
      </c>
      <c r="U47" s="74">
        <f t="shared" si="14"/>
        <v>0.1716</v>
      </c>
      <c r="V47" s="19"/>
      <c r="W47" s="19"/>
    </row>
    <row r="48" spans="1:23" ht="38.1" customHeight="1" x14ac:dyDescent="0.25">
      <c r="A48" s="55">
        <v>0.72</v>
      </c>
      <c r="B48" s="77">
        <v>42</v>
      </c>
      <c r="C48" s="60" t="s">
        <v>49</v>
      </c>
      <c r="D48" s="67">
        <v>2.9</v>
      </c>
      <c r="E48" s="67">
        <v>0.78</v>
      </c>
      <c r="F48" s="73">
        <f t="shared" si="0"/>
        <v>1.421</v>
      </c>
      <c r="G48" s="74">
        <f t="shared" si="1"/>
        <v>0.1716</v>
      </c>
      <c r="H48" s="74">
        <f t="shared" si="2"/>
        <v>2.9</v>
      </c>
      <c r="I48" s="74">
        <f t="shared" si="3"/>
        <v>0.19500000000000001</v>
      </c>
      <c r="J48" s="74">
        <f t="shared" si="4"/>
        <v>2.9</v>
      </c>
      <c r="K48" s="74">
        <v>0.45</v>
      </c>
      <c r="L48" s="74">
        <f t="shared" si="5"/>
        <v>2.9</v>
      </c>
      <c r="M48" s="74">
        <f t="shared" si="6"/>
        <v>0.23399999999999999</v>
      </c>
      <c r="N48" s="74">
        <f t="shared" si="7"/>
        <v>2.9</v>
      </c>
      <c r="O48" s="74">
        <f t="shared" si="8"/>
        <v>0.19500000000000001</v>
      </c>
      <c r="P48" s="74">
        <f t="shared" si="9"/>
        <v>2.9</v>
      </c>
      <c r="Q48" s="74">
        <f t="shared" si="10"/>
        <v>0.19500000000000001</v>
      </c>
      <c r="R48" s="74">
        <f t="shared" si="11"/>
        <v>2.0999999999999996</v>
      </c>
      <c r="S48" s="74">
        <f t="shared" si="12"/>
        <v>0.19500000000000001</v>
      </c>
      <c r="T48" s="75">
        <f t="shared" si="13"/>
        <v>1.421</v>
      </c>
      <c r="U48" s="74">
        <f t="shared" si="14"/>
        <v>0.1716</v>
      </c>
      <c r="V48" s="19"/>
      <c r="W48" s="19"/>
    </row>
    <row r="49" spans="1:23" ht="38.1" customHeight="1" x14ac:dyDescent="0.25">
      <c r="A49" s="55">
        <v>0.56999999999999995</v>
      </c>
      <c r="B49" s="77">
        <v>43</v>
      </c>
      <c r="C49" s="60" t="s">
        <v>50</v>
      </c>
      <c r="D49" s="67">
        <v>2.9</v>
      </c>
      <c r="E49" s="67">
        <v>0.72</v>
      </c>
      <c r="F49" s="73">
        <f t="shared" si="0"/>
        <v>1.421</v>
      </c>
      <c r="G49" s="74">
        <f t="shared" si="1"/>
        <v>0.15839999999999999</v>
      </c>
      <c r="H49" s="74">
        <f t="shared" si="2"/>
        <v>2.9</v>
      </c>
      <c r="I49" s="74">
        <f t="shared" si="3"/>
        <v>0.18</v>
      </c>
      <c r="J49" s="74">
        <f t="shared" si="4"/>
        <v>2.9</v>
      </c>
      <c r="K49" s="74">
        <v>0.45</v>
      </c>
      <c r="L49" s="74">
        <f t="shared" si="5"/>
        <v>2.9</v>
      </c>
      <c r="M49" s="74">
        <f t="shared" si="6"/>
        <v>0.216</v>
      </c>
      <c r="N49" s="74">
        <f t="shared" si="7"/>
        <v>2.9</v>
      </c>
      <c r="O49" s="74">
        <f t="shared" si="8"/>
        <v>0.18</v>
      </c>
      <c r="P49" s="74">
        <f t="shared" si="9"/>
        <v>2.9</v>
      </c>
      <c r="Q49" s="74">
        <f t="shared" si="10"/>
        <v>0.18</v>
      </c>
      <c r="R49" s="74">
        <f t="shared" si="11"/>
        <v>2.0999999999999996</v>
      </c>
      <c r="S49" s="74">
        <f t="shared" si="12"/>
        <v>0.18</v>
      </c>
      <c r="T49" s="75">
        <f t="shared" si="13"/>
        <v>1.421</v>
      </c>
      <c r="U49" s="74">
        <f t="shared" si="14"/>
        <v>0.15839999999999999</v>
      </c>
      <c r="V49" s="19"/>
      <c r="W49" s="19"/>
    </row>
    <row r="50" spans="1:23" ht="38.1" customHeight="1" x14ac:dyDescent="0.25">
      <c r="A50" s="55">
        <v>0.47</v>
      </c>
      <c r="B50" s="77">
        <v>44</v>
      </c>
      <c r="C50" s="60" t="s">
        <v>219</v>
      </c>
      <c r="D50" s="67">
        <v>2.9</v>
      </c>
      <c r="E50" s="67">
        <v>0.56999999999999995</v>
      </c>
      <c r="F50" s="73">
        <f t="shared" si="0"/>
        <v>1.421</v>
      </c>
      <c r="G50" s="74">
        <f t="shared" si="1"/>
        <v>0.12539999999999998</v>
      </c>
      <c r="H50" s="74">
        <f t="shared" si="2"/>
        <v>2.9</v>
      </c>
      <c r="I50" s="74">
        <f t="shared" si="3"/>
        <v>0.14249999999999999</v>
      </c>
      <c r="J50" s="74">
        <f t="shared" si="4"/>
        <v>2.9</v>
      </c>
      <c r="K50" s="74">
        <v>0.45</v>
      </c>
      <c r="L50" s="74">
        <f t="shared" si="5"/>
        <v>2.9</v>
      </c>
      <c r="M50" s="74">
        <f t="shared" si="6"/>
        <v>0.17099999999999999</v>
      </c>
      <c r="N50" s="74">
        <f t="shared" si="7"/>
        <v>2.9</v>
      </c>
      <c r="O50" s="74">
        <f t="shared" si="8"/>
        <v>0.14249999999999999</v>
      </c>
      <c r="P50" s="74">
        <f t="shared" si="9"/>
        <v>2.9</v>
      </c>
      <c r="Q50" s="74">
        <f t="shared" si="10"/>
        <v>0.14249999999999999</v>
      </c>
      <c r="R50" s="74">
        <f t="shared" si="11"/>
        <v>2.0999999999999996</v>
      </c>
      <c r="S50" s="74">
        <f t="shared" si="12"/>
        <v>0.14249999999999999</v>
      </c>
      <c r="T50" s="75">
        <f t="shared" si="13"/>
        <v>1.421</v>
      </c>
      <c r="U50" s="74">
        <f t="shared" si="14"/>
        <v>0.12539999999999998</v>
      </c>
      <c r="V50" s="19"/>
      <c r="W50" s="19"/>
    </row>
    <row r="51" spans="1:23" ht="38.1" customHeight="1" x14ac:dyDescent="0.25">
      <c r="A51" s="55">
        <v>0.57999999999999996</v>
      </c>
      <c r="B51" s="77">
        <v>45</v>
      </c>
      <c r="C51" s="60" t="s">
        <v>218</v>
      </c>
      <c r="D51" s="67">
        <v>2.9</v>
      </c>
      <c r="E51" s="67">
        <v>0.47</v>
      </c>
      <c r="F51" s="73">
        <f t="shared" si="0"/>
        <v>1.421</v>
      </c>
      <c r="G51" s="74">
        <f t="shared" si="1"/>
        <v>0.10339999999999999</v>
      </c>
      <c r="H51" s="74">
        <f t="shared" si="2"/>
        <v>2.9</v>
      </c>
      <c r="I51" s="74">
        <f t="shared" si="3"/>
        <v>0.11749999999999999</v>
      </c>
      <c r="J51" s="74">
        <f t="shared" si="4"/>
        <v>2.9</v>
      </c>
      <c r="K51" s="74">
        <v>0.45</v>
      </c>
      <c r="L51" s="74">
        <f t="shared" si="5"/>
        <v>2.9</v>
      </c>
      <c r="M51" s="74">
        <f t="shared" si="6"/>
        <v>0.14099999999999999</v>
      </c>
      <c r="N51" s="74">
        <f t="shared" si="7"/>
        <v>2.9</v>
      </c>
      <c r="O51" s="74">
        <f t="shared" si="8"/>
        <v>0.11749999999999999</v>
      </c>
      <c r="P51" s="74">
        <f t="shared" si="9"/>
        <v>2.9</v>
      </c>
      <c r="Q51" s="74">
        <f t="shared" si="10"/>
        <v>0.11749999999999999</v>
      </c>
      <c r="R51" s="74">
        <f t="shared" si="11"/>
        <v>2.0999999999999996</v>
      </c>
      <c r="S51" s="74">
        <f t="shared" si="12"/>
        <v>0.11749999999999999</v>
      </c>
      <c r="T51" s="75">
        <f t="shared" si="13"/>
        <v>1.421</v>
      </c>
      <c r="U51" s="74">
        <f t="shared" si="14"/>
        <v>0.10339999999999999</v>
      </c>
      <c r="V51" s="19"/>
      <c r="W51" s="19"/>
    </row>
    <row r="52" spans="1:23" ht="38.1" customHeight="1" x14ac:dyDescent="0.25">
      <c r="A52" s="55">
        <v>0.48</v>
      </c>
      <c r="B52" s="77">
        <v>46</v>
      </c>
      <c r="C52" s="60" t="s">
        <v>217</v>
      </c>
      <c r="D52" s="67">
        <v>2.9</v>
      </c>
      <c r="E52" s="67">
        <v>0.57999999999999996</v>
      </c>
      <c r="F52" s="73">
        <f t="shared" si="0"/>
        <v>1.421</v>
      </c>
      <c r="G52" s="74">
        <f t="shared" si="1"/>
        <v>0.12759999999999999</v>
      </c>
      <c r="H52" s="74">
        <f t="shared" si="2"/>
        <v>2.9</v>
      </c>
      <c r="I52" s="74">
        <f t="shared" si="3"/>
        <v>0.14499999999999999</v>
      </c>
      <c r="J52" s="74">
        <f t="shared" si="4"/>
        <v>2.9</v>
      </c>
      <c r="K52" s="74">
        <v>0.45</v>
      </c>
      <c r="L52" s="74">
        <f t="shared" si="5"/>
        <v>2.9</v>
      </c>
      <c r="M52" s="74">
        <f t="shared" si="6"/>
        <v>0.17399999999999999</v>
      </c>
      <c r="N52" s="74">
        <f t="shared" si="7"/>
        <v>2.9</v>
      </c>
      <c r="O52" s="74">
        <f t="shared" si="8"/>
        <v>0.14499999999999999</v>
      </c>
      <c r="P52" s="74">
        <f t="shared" si="9"/>
        <v>2.9</v>
      </c>
      <c r="Q52" s="74">
        <f t="shared" si="10"/>
        <v>0.14499999999999999</v>
      </c>
      <c r="R52" s="74">
        <f t="shared" si="11"/>
        <v>2.0999999999999996</v>
      </c>
      <c r="S52" s="74">
        <f t="shared" si="12"/>
        <v>0.14499999999999999</v>
      </c>
      <c r="T52" s="75">
        <f t="shared" si="13"/>
        <v>1.421</v>
      </c>
      <c r="U52" s="74">
        <f t="shared" si="14"/>
        <v>0.12759999999999999</v>
      </c>
      <c r="V52" s="19"/>
      <c r="W52" s="19"/>
    </row>
    <row r="53" spans="1:23" ht="38.1" customHeight="1" x14ac:dyDescent="0.25">
      <c r="A53" s="55">
        <v>0.56000000000000005</v>
      </c>
      <c r="B53" s="77">
        <v>47</v>
      </c>
      <c r="C53" s="60" t="s">
        <v>216</v>
      </c>
      <c r="D53" s="67">
        <v>2.9</v>
      </c>
      <c r="E53" s="67">
        <v>0.48</v>
      </c>
      <c r="F53" s="73">
        <f t="shared" si="0"/>
        <v>1.421</v>
      </c>
      <c r="G53" s="74">
        <f t="shared" si="1"/>
        <v>0.1056</v>
      </c>
      <c r="H53" s="74">
        <f t="shared" si="2"/>
        <v>2.9</v>
      </c>
      <c r="I53" s="74">
        <f t="shared" si="3"/>
        <v>0.12</v>
      </c>
      <c r="J53" s="74">
        <f t="shared" si="4"/>
        <v>2.9</v>
      </c>
      <c r="K53" s="74">
        <v>0.45</v>
      </c>
      <c r="L53" s="74">
        <f t="shared" si="5"/>
        <v>2.9</v>
      </c>
      <c r="M53" s="74">
        <f t="shared" si="6"/>
        <v>0.14399999999999999</v>
      </c>
      <c r="N53" s="74">
        <f t="shared" si="7"/>
        <v>2.9</v>
      </c>
      <c r="O53" s="74">
        <f t="shared" si="8"/>
        <v>0.12</v>
      </c>
      <c r="P53" s="74">
        <f t="shared" si="9"/>
        <v>2.9</v>
      </c>
      <c r="Q53" s="74">
        <f t="shared" si="10"/>
        <v>0.12</v>
      </c>
      <c r="R53" s="74">
        <f t="shared" si="11"/>
        <v>2.0999999999999996</v>
      </c>
      <c r="S53" s="74">
        <f t="shared" si="12"/>
        <v>0.12</v>
      </c>
      <c r="T53" s="75">
        <f t="shared" si="13"/>
        <v>1.421</v>
      </c>
      <c r="U53" s="74">
        <f t="shared" si="14"/>
        <v>0.1056</v>
      </c>
      <c r="V53" s="19"/>
      <c r="W53" s="19"/>
    </row>
    <row r="54" spans="1:23" ht="38.1" customHeight="1" x14ac:dyDescent="0.25">
      <c r="A54" s="55">
        <v>0.48</v>
      </c>
      <c r="B54" s="77">
        <v>48</v>
      </c>
      <c r="C54" s="60" t="s">
        <v>215</v>
      </c>
      <c r="D54" s="67">
        <v>2.9</v>
      </c>
      <c r="E54" s="67">
        <v>0.56000000000000005</v>
      </c>
      <c r="F54" s="73">
        <f t="shared" si="0"/>
        <v>1.421</v>
      </c>
      <c r="G54" s="74">
        <f t="shared" si="1"/>
        <v>0.12320000000000002</v>
      </c>
      <c r="H54" s="74">
        <f t="shared" si="2"/>
        <v>2.9</v>
      </c>
      <c r="I54" s="74">
        <f t="shared" si="3"/>
        <v>0.14000000000000001</v>
      </c>
      <c r="J54" s="74">
        <f t="shared" si="4"/>
        <v>2.9</v>
      </c>
      <c r="K54" s="74">
        <v>0.45</v>
      </c>
      <c r="L54" s="74">
        <f t="shared" si="5"/>
        <v>2.9</v>
      </c>
      <c r="M54" s="74">
        <f t="shared" si="6"/>
        <v>0.16800000000000001</v>
      </c>
      <c r="N54" s="74">
        <f t="shared" si="7"/>
        <v>2.9</v>
      </c>
      <c r="O54" s="74">
        <f t="shared" si="8"/>
        <v>0.14000000000000001</v>
      </c>
      <c r="P54" s="74">
        <f t="shared" si="9"/>
        <v>2.9</v>
      </c>
      <c r="Q54" s="74">
        <f t="shared" si="10"/>
        <v>0.14000000000000001</v>
      </c>
      <c r="R54" s="74">
        <f t="shared" si="11"/>
        <v>2.0999999999999996</v>
      </c>
      <c r="S54" s="74">
        <f t="shared" si="12"/>
        <v>0.14000000000000001</v>
      </c>
      <c r="T54" s="75">
        <f t="shared" si="13"/>
        <v>1.421</v>
      </c>
      <c r="U54" s="74">
        <f t="shared" si="14"/>
        <v>0.12320000000000002</v>
      </c>
      <c r="V54" s="19"/>
      <c r="W54" s="19"/>
    </row>
    <row r="55" spans="1:23" ht="38.1" customHeight="1" x14ac:dyDescent="0.25">
      <c r="A55" s="55">
        <v>0.4</v>
      </c>
      <c r="B55" s="77">
        <v>49</v>
      </c>
      <c r="C55" s="60" t="s">
        <v>214</v>
      </c>
      <c r="D55" s="67">
        <v>2.9</v>
      </c>
      <c r="E55" s="67">
        <v>0.48</v>
      </c>
      <c r="F55" s="73">
        <f t="shared" si="0"/>
        <v>1.421</v>
      </c>
      <c r="G55" s="74">
        <f t="shared" si="1"/>
        <v>0.1056</v>
      </c>
      <c r="H55" s="74">
        <f t="shared" si="2"/>
        <v>2.9</v>
      </c>
      <c r="I55" s="74">
        <f t="shared" si="3"/>
        <v>0.12</v>
      </c>
      <c r="J55" s="74">
        <f t="shared" si="4"/>
        <v>2.9</v>
      </c>
      <c r="K55" s="74">
        <v>0.45</v>
      </c>
      <c r="L55" s="74">
        <f t="shared" si="5"/>
        <v>2.9</v>
      </c>
      <c r="M55" s="74">
        <f t="shared" si="6"/>
        <v>0.14399999999999999</v>
      </c>
      <c r="N55" s="74">
        <f t="shared" si="7"/>
        <v>2.9</v>
      </c>
      <c r="O55" s="74">
        <f t="shared" si="8"/>
        <v>0.12</v>
      </c>
      <c r="P55" s="74">
        <f t="shared" si="9"/>
        <v>2.9</v>
      </c>
      <c r="Q55" s="74">
        <f t="shared" si="10"/>
        <v>0.12</v>
      </c>
      <c r="R55" s="74">
        <f t="shared" si="11"/>
        <v>2.0999999999999996</v>
      </c>
      <c r="S55" s="74">
        <f t="shared" si="12"/>
        <v>0.12</v>
      </c>
      <c r="T55" s="75">
        <f t="shared" si="13"/>
        <v>1.421</v>
      </c>
      <c r="U55" s="74">
        <f t="shared" si="14"/>
        <v>0.1056</v>
      </c>
      <c r="V55" s="19"/>
      <c r="W55" s="19"/>
    </row>
    <row r="56" spans="1:23" ht="38.1" customHeight="1" x14ac:dyDescent="0.25">
      <c r="A56" s="55">
        <v>0.41</v>
      </c>
      <c r="B56" s="77">
        <v>50</v>
      </c>
      <c r="C56" s="60" t="s">
        <v>213</v>
      </c>
      <c r="D56" s="67">
        <v>2.9</v>
      </c>
      <c r="E56" s="67">
        <v>0.4</v>
      </c>
      <c r="F56" s="73">
        <f t="shared" si="0"/>
        <v>1.421</v>
      </c>
      <c r="G56" s="74">
        <f t="shared" si="1"/>
        <v>8.8000000000000009E-2</v>
      </c>
      <c r="H56" s="74">
        <f t="shared" si="2"/>
        <v>2.9</v>
      </c>
      <c r="I56" s="74">
        <f t="shared" si="3"/>
        <v>0.1</v>
      </c>
      <c r="J56" s="74">
        <f t="shared" si="4"/>
        <v>2.9</v>
      </c>
      <c r="K56" s="74">
        <v>0.45</v>
      </c>
      <c r="L56" s="74">
        <f t="shared" si="5"/>
        <v>2.9</v>
      </c>
      <c r="M56" s="74">
        <f t="shared" si="6"/>
        <v>0.12</v>
      </c>
      <c r="N56" s="74">
        <f t="shared" si="7"/>
        <v>2.9</v>
      </c>
      <c r="O56" s="74">
        <f t="shared" si="8"/>
        <v>0.1</v>
      </c>
      <c r="P56" s="74">
        <f t="shared" si="9"/>
        <v>2.9</v>
      </c>
      <c r="Q56" s="74">
        <f t="shared" si="10"/>
        <v>0.1</v>
      </c>
      <c r="R56" s="74">
        <f t="shared" si="11"/>
        <v>2.0999999999999996</v>
      </c>
      <c r="S56" s="74">
        <f t="shared" si="12"/>
        <v>0.1</v>
      </c>
      <c r="T56" s="75">
        <f t="shared" si="13"/>
        <v>1.421</v>
      </c>
      <c r="U56" s="74">
        <f t="shared" si="14"/>
        <v>8.8000000000000009E-2</v>
      </c>
      <c r="V56" s="19"/>
      <c r="W56" s="19"/>
    </row>
    <row r="57" spans="1:23" ht="38.1" customHeight="1" x14ac:dyDescent="0.25">
      <c r="A57" s="55">
        <v>0.25</v>
      </c>
      <c r="B57" s="77">
        <v>51</v>
      </c>
      <c r="C57" s="60" t="s">
        <v>212</v>
      </c>
      <c r="D57" s="67">
        <v>2.9</v>
      </c>
      <c r="E57" s="67">
        <v>0.41</v>
      </c>
      <c r="F57" s="73">
        <f t="shared" si="0"/>
        <v>1.421</v>
      </c>
      <c r="G57" s="74">
        <f t="shared" si="1"/>
        <v>9.0199999999999989E-2</v>
      </c>
      <c r="H57" s="74">
        <f t="shared" si="2"/>
        <v>2.9</v>
      </c>
      <c r="I57" s="74">
        <f t="shared" si="3"/>
        <v>0.10249999999999999</v>
      </c>
      <c r="J57" s="74">
        <f t="shared" si="4"/>
        <v>2.9</v>
      </c>
      <c r="K57" s="74">
        <v>0.45</v>
      </c>
      <c r="L57" s="74">
        <f t="shared" si="5"/>
        <v>2.9</v>
      </c>
      <c r="M57" s="74">
        <f t="shared" si="6"/>
        <v>0.12299999999999998</v>
      </c>
      <c r="N57" s="74">
        <f t="shared" si="7"/>
        <v>2.9</v>
      </c>
      <c r="O57" s="74">
        <f t="shared" si="8"/>
        <v>0.10249999999999999</v>
      </c>
      <c r="P57" s="74">
        <f t="shared" si="9"/>
        <v>2.9</v>
      </c>
      <c r="Q57" s="74">
        <f t="shared" si="10"/>
        <v>0.10249999999999999</v>
      </c>
      <c r="R57" s="74">
        <f t="shared" si="11"/>
        <v>2.0999999999999996</v>
      </c>
      <c r="S57" s="74">
        <f t="shared" si="12"/>
        <v>0.10249999999999999</v>
      </c>
      <c r="T57" s="75">
        <f t="shared" si="13"/>
        <v>1.421</v>
      </c>
      <c r="U57" s="74">
        <f t="shared" si="14"/>
        <v>9.0199999999999989E-2</v>
      </c>
      <c r="V57" s="19"/>
      <c r="W57" s="19"/>
    </row>
    <row r="58" spans="1:23" ht="38.1" customHeight="1" x14ac:dyDescent="0.25">
      <c r="A58" s="55">
        <v>0.47</v>
      </c>
      <c r="B58" s="77">
        <v>52</v>
      </c>
      <c r="C58" s="60" t="s">
        <v>211</v>
      </c>
      <c r="D58" s="67">
        <v>2.9</v>
      </c>
      <c r="E58" s="67">
        <v>0.25</v>
      </c>
      <c r="F58" s="73">
        <f t="shared" si="0"/>
        <v>1.421</v>
      </c>
      <c r="G58" s="74">
        <f t="shared" si="1"/>
        <v>5.5E-2</v>
      </c>
      <c r="H58" s="74">
        <f t="shared" si="2"/>
        <v>2.9</v>
      </c>
      <c r="I58" s="74">
        <f t="shared" si="3"/>
        <v>6.25E-2</v>
      </c>
      <c r="J58" s="74">
        <f t="shared" si="4"/>
        <v>2.9</v>
      </c>
      <c r="K58" s="74">
        <v>0.45</v>
      </c>
      <c r="L58" s="74">
        <f t="shared" si="5"/>
        <v>2.9</v>
      </c>
      <c r="M58" s="74">
        <f t="shared" si="6"/>
        <v>7.4999999999999997E-2</v>
      </c>
      <c r="N58" s="74">
        <f t="shared" si="7"/>
        <v>2.9</v>
      </c>
      <c r="O58" s="74">
        <f t="shared" si="8"/>
        <v>6.25E-2</v>
      </c>
      <c r="P58" s="74">
        <f t="shared" si="9"/>
        <v>2.9</v>
      </c>
      <c r="Q58" s="74">
        <f t="shared" si="10"/>
        <v>6.25E-2</v>
      </c>
      <c r="R58" s="74">
        <f t="shared" si="11"/>
        <v>2.0999999999999996</v>
      </c>
      <c r="S58" s="74">
        <f t="shared" si="12"/>
        <v>6.25E-2</v>
      </c>
      <c r="T58" s="75">
        <f t="shared" si="13"/>
        <v>1.421</v>
      </c>
      <c r="U58" s="74">
        <f t="shared" si="14"/>
        <v>5.5E-2</v>
      </c>
      <c r="V58" s="19"/>
      <c r="W58" s="19"/>
    </row>
    <row r="59" spans="1:23" ht="38.1" customHeight="1" x14ac:dyDescent="0.25">
      <c r="A59" s="55">
        <v>0.38</v>
      </c>
      <c r="B59" s="77">
        <v>53</v>
      </c>
      <c r="C59" s="60" t="s">
        <v>210</v>
      </c>
      <c r="D59" s="67">
        <v>2.79</v>
      </c>
      <c r="E59" s="67">
        <v>0.43</v>
      </c>
      <c r="F59" s="73">
        <f t="shared" si="0"/>
        <v>1.3671</v>
      </c>
      <c r="G59" s="74">
        <f t="shared" si="1"/>
        <v>9.4600000000000004E-2</v>
      </c>
      <c r="H59" s="74">
        <f t="shared" si="2"/>
        <v>2.79</v>
      </c>
      <c r="I59" s="74">
        <f t="shared" si="3"/>
        <v>0.1075</v>
      </c>
      <c r="J59" s="74">
        <f t="shared" si="4"/>
        <v>2.79</v>
      </c>
      <c r="K59" s="74">
        <v>0.45</v>
      </c>
      <c r="L59" s="74">
        <f t="shared" si="5"/>
        <v>2.79</v>
      </c>
      <c r="M59" s="74">
        <f t="shared" si="6"/>
        <v>0.129</v>
      </c>
      <c r="N59" s="74">
        <f t="shared" si="7"/>
        <v>2.79</v>
      </c>
      <c r="O59" s="74">
        <f t="shared" si="8"/>
        <v>0.1075</v>
      </c>
      <c r="P59" s="74">
        <f t="shared" si="9"/>
        <v>2.79</v>
      </c>
      <c r="Q59" s="74">
        <f t="shared" si="10"/>
        <v>0.1075</v>
      </c>
      <c r="R59" s="74">
        <f t="shared" si="11"/>
        <v>1.99</v>
      </c>
      <c r="S59" s="74">
        <f t="shared" si="12"/>
        <v>0.1075</v>
      </c>
      <c r="T59" s="75">
        <f t="shared" si="13"/>
        <v>1.3671</v>
      </c>
      <c r="U59" s="74">
        <f t="shared" si="14"/>
        <v>9.4600000000000004E-2</v>
      </c>
      <c r="V59" s="19"/>
      <c r="W59" s="19"/>
    </row>
    <row r="60" spans="1:23" ht="38.1" customHeight="1" x14ac:dyDescent="0.25">
      <c r="A60" s="55">
        <v>0.23</v>
      </c>
      <c r="B60" s="77">
        <v>54</v>
      </c>
      <c r="C60" s="60" t="s">
        <v>209</v>
      </c>
      <c r="D60" s="67">
        <v>2.79</v>
      </c>
      <c r="E60" s="67">
        <v>0.41</v>
      </c>
      <c r="F60" s="73">
        <f t="shared" si="0"/>
        <v>1.3671</v>
      </c>
      <c r="G60" s="74">
        <f t="shared" si="1"/>
        <v>9.0199999999999989E-2</v>
      </c>
      <c r="H60" s="74">
        <f t="shared" si="2"/>
        <v>2.79</v>
      </c>
      <c r="I60" s="74">
        <f t="shared" si="3"/>
        <v>0.10249999999999999</v>
      </c>
      <c r="J60" s="74">
        <f t="shared" si="4"/>
        <v>2.79</v>
      </c>
      <c r="K60" s="74">
        <v>0.45</v>
      </c>
      <c r="L60" s="74">
        <f t="shared" si="5"/>
        <v>2.79</v>
      </c>
      <c r="M60" s="74">
        <f t="shared" si="6"/>
        <v>0.12299999999999998</v>
      </c>
      <c r="N60" s="74">
        <f t="shared" si="7"/>
        <v>2.79</v>
      </c>
      <c r="O60" s="74">
        <f t="shared" si="8"/>
        <v>0.10249999999999999</v>
      </c>
      <c r="P60" s="74">
        <f t="shared" si="9"/>
        <v>2.79</v>
      </c>
      <c r="Q60" s="74">
        <f t="shared" si="10"/>
        <v>0.10249999999999999</v>
      </c>
      <c r="R60" s="74">
        <f t="shared" si="11"/>
        <v>1.99</v>
      </c>
      <c r="S60" s="74">
        <f t="shared" si="12"/>
        <v>0.10249999999999999</v>
      </c>
      <c r="T60" s="75">
        <f t="shared" si="13"/>
        <v>1.3671</v>
      </c>
      <c r="U60" s="74">
        <f t="shared" si="14"/>
        <v>9.0199999999999989E-2</v>
      </c>
      <c r="V60" s="19"/>
      <c r="W60" s="19"/>
    </row>
    <row r="61" spans="1:23" ht="38.1" customHeight="1" x14ac:dyDescent="0.25">
      <c r="A61" s="55">
        <v>0.26</v>
      </c>
      <c r="B61" s="77">
        <v>55</v>
      </c>
      <c r="C61" s="60" t="s">
        <v>208</v>
      </c>
      <c r="D61" s="67">
        <v>2.79</v>
      </c>
      <c r="E61" s="67">
        <v>0.22</v>
      </c>
      <c r="F61" s="73">
        <f t="shared" si="0"/>
        <v>1.3671</v>
      </c>
      <c r="G61" s="74">
        <f t="shared" si="1"/>
        <v>4.8399999999999999E-2</v>
      </c>
      <c r="H61" s="74">
        <f t="shared" si="2"/>
        <v>2.79</v>
      </c>
      <c r="I61" s="74">
        <f t="shared" si="3"/>
        <v>5.5E-2</v>
      </c>
      <c r="J61" s="74">
        <f t="shared" si="4"/>
        <v>2.79</v>
      </c>
      <c r="K61" s="74">
        <v>0.45</v>
      </c>
      <c r="L61" s="74">
        <f t="shared" si="5"/>
        <v>2.79</v>
      </c>
      <c r="M61" s="74">
        <f t="shared" si="6"/>
        <v>6.6000000000000003E-2</v>
      </c>
      <c r="N61" s="74">
        <f t="shared" si="7"/>
        <v>2.79</v>
      </c>
      <c r="O61" s="74">
        <f t="shared" si="8"/>
        <v>5.5E-2</v>
      </c>
      <c r="P61" s="74">
        <f t="shared" si="9"/>
        <v>2.79</v>
      </c>
      <c r="Q61" s="74">
        <f t="shared" si="10"/>
        <v>5.5E-2</v>
      </c>
      <c r="R61" s="74">
        <f t="shared" si="11"/>
        <v>1.99</v>
      </c>
      <c r="S61" s="74">
        <f t="shared" si="12"/>
        <v>5.5E-2</v>
      </c>
      <c r="T61" s="75">
        <f t="shared" si="13"/>
        <v>1.3671</v>
      </c>
      <c r="U61" s="74">
        <f t="shared" si="14"/>
        <v>4.8399999999999999E-2</v>
      </c>
      <c r="V61" s="19"/>
      <c r="W61" s="19"/>
    </row>
    <row r="62" spans="1:23" ht="38.1" customHeight="1" x14ac:dyDescent="0.25">
      <c r="A62" s="55">
        <v>0.88</v>
      </c>
      <c r="B62" s="77">
        <v>56</v>
      </c>
      <c r="C62" s="60" t="s">
        <v>207</v>
      </c>
      <c r="D62" s="67">
        <v>2.79</v>
      </c>
      <c r="E62" s="67">
        <v>0.23</v>
      </c>
      <c r="F62" s="73">
        <f t="shared" ref="F62:F68" si="15">D62*0.49</f>
        <v>1.3671</v>
      </c>
      <c r="G62" s="74">
        <f t="shared" ref="G62:G68" si="16">E62*0.22</f>
        <v>5.0599999999999999E-2</v>
      </c>
      <c r="H62" s="74">
        <f t="shared" ref="H62:H68" si="17">D62</f>
        <v>2.79</v>
      </c>
      <c r="I62" s="74">
        <f t="shared" ref="I62:I68" si="18">E62*0.25</f>
        <v>5.7500000000000002E-2</v>
      </c>
      <c r="J62" s="74">
        <f t="shared" ref="J62:J68" si="19">D62</f>
        <v>2.79</v>
      </c>
      <c r="K62" s="74">
        <v>0.45</v>
      </c>
      <c r="L62" s="74">
        <f t="shared" ref="L62:L68" si="20">D62</f>
        <v>2.79</v>
      </c>
      <c r="M62" s="74">
        <f t="shared" ref="M62:M68" si="21">E62*0.3</f>
        <v>6.9000000000000006E-2</v>
      </c>
      <c r="N62" s="74">
        <f t="shared" ref="N62:N68" si="22">D62</f>
        <v>2.79</v>
      </c>
      <c r="O62" s="74">
        <f t="shared" ref="O62:O68" si="23">E62*0.25</f>
        <v>5.7500000000000002E-2</v>
      </c>
      <c r="P62" s="74">
        <f t="shared" ref="P62:P68" si="24">D62</f>
        <v>2.79</v>
      </c>
      <c r="Q62" s="74">
        <f t="shared" ref="Q62:Q68" si="25">E62*0.25</f>
        <v>5.7500000000000002E-2</v>
      </c>
      <c r="R62" s="74">
        <f t="shared" ref="R62:R68" si="26">D62-0.8</f>
        <v>1.99</v>
      </c>
      <c r="S62" s="74">
        <f t="shared" ref="S62:S68" si="27">E62*0.25</f>
        <v>5.7500000000000002E-2</v>
      </c>
      <c r="T62" s="75">
        <f t="shared" ref="T62:T68" si="28">D62*0.49</f>
        <v>1.3671</v>
      </c>
      <c r="U62" s="74">
        <f t="shared" ref="U62:U68" si="29">E62*0.22</f>
        <v>5.0599999999999999E-2</v>
      </c>
      <c r="V62" s="19"/>
      <c r="W62" s="19"/>
    </row>
    <row r="63" spans="1:23" ht="38.1" customHeight="1" x14ac:dyDescent="0.25">
      <c r="A63" s="55"/>
      <c r="B63" s="77">
        <v>57</v>
      </c>
      <c r="C63" s="60" t="s">
        <v>259</v>
      </c>
      <c r="D63" s="67">
        <v>2</v>
      </c>
      <c r="E63" s="67">
        <v>0.54</v>
      </c>
      <c r="F63" s="73">
        <f t="shared" si="15"/>
        <v>0.98</v>
      </c>
      <c r="G63" s="74">
        <f t="shared" si="16"/>
        <v>0.1188</v>
      </c>
      <c r="H63" s="74">
        <f t="shared" si="17"/>
        <v>2</v>
      </c>
      <c r="I63" s="74">
        <f t="shared" si="18"/>
        <v>0.13500000000000001</v>
      </c>
      <c r="J63" s="74">
        <f t="shared" si="19"/>
        <v>2</v>
      </c>
      <c r="K63" s="74">
        <v>0.45</v>
      </c>
      <c r="L63" s="74">
        <f t="shared" si="20"/>
        <v>2</v>
      </c>
      <c r="M63" s="74">
        <f t="shared" si="21"/>
        <v>0.16200000000000001</v>
      </c>
      <c r="N63" s="74">
        <f t="shared" si="22"/>
        <v>2</v>
      </c>
      <c r="O63" s="74">
        <f t="shared" si="23"/>
        <v>0.13500000000000001</v>
      </c>
      <c r="P63" s="74">
        <f t="shared" si="24"/>
        <v>2</v>
      </c>
      <c r="Q63" s="74">
        <f t="shared" si="25"/>
        <v>0.13500000000000001</v>
      </c>
      <c r="R63" s="74">
        <f t="shared" si="26"/>
        <v>1.2</v>
      </c>
      <c r="S63" s="74">
        <f t="shared" si="27"/>
        <v>0.13500000000000001</v>
      </c>
      <c r="T63" s="75">
        <f t="shared" si="28"/>
        <v>0.98</v>
      </c>
      <c r="U63" s="74">
        <f t="shared" si="29"/>
        <v>0.1188</v>
      </c>
      <c r="V63" s="19"/>
      <c r="W63" s="19"/>
    </row>
    <row r="64" spans="1:23" ht="38.1" customHeight="1" x14ac:dyDescent="0.25">
      <c r="A64" s="55"/>
      <c r="B64" s="77">
        <v>58</v>
      </c>
      <c r="C64" s="60" t="s">
        <v>260</v>
      </c>
      <c r="D64" s="67">
        <v>2</v>
      </c>
      <c r="E64" s="67">
        <v>0.3</v>
      </c>
      <c r="F64" s="73">
        <f t="shared" si="15"/>
        <v>0.98</v>
      </c>
      <c r="G64" s="74">
        <f t="shared" si="16"/>
        <v>6.6000000000000003E-2</v>
      </c>
      <c r="H64" s="74">
        <f t="shared" si="17"/>
        <v>2</v>
      </c>
      <c r="I64" s="74">
        <f t="shared" si="18"/>
        <v>7.4999999999999997E-2</v>
      </c>
      <c r="J64" s="74">
        <f t="shared" si="19"/>
        <v>2</v>
      </c>
      <c r="K64" s="74">
        <v>0.45</v>
      </c>
      <c r="L64" s="74">
        <f t="shared" si="20"/>
        <v>2</v>
      </c>
      <c r="M64" s="74">
        <f t="shared" si="21"/>
        <v>0.09</v>
      </c>
      <c r="N64" s="74">
        <f t="shared" si="22"/>
        <v>2</v>
      </c>
      <c r="O64" s="74">
        <f t="shared" si="23"/>
        <v>7.4999999999999997E-2</v>
      </c>
      <c r="P64" s="74">
        <f t="shared" si="24"/>
        <v>2</v>
      </c>
      <c r="Q64" s="74">
        <f t="shared" si="25"/>
        <v>7.4999999999999997E-2</v>
      </c>
      <c r="R64" s="74">
        <f t="shared" si="26"/>
        <v>1.2</v>
      </c>
      <c r="S64" s="74">
        <f t="shared" si="27"/>
        <v>7.4999999999999997E-2</v>
      </c>
      <c r="T64" s="75">
        <f t="shared" si="28"/>
        <v>0.98</v>
      </c>
      <c r="U64" s="74">
        <f t="shared" si="29"/>
        <v>6.6000000000000003E-2</v>
      </c>
      <c r="V64" s="19"/>
      <c r="W64" s="19"/>
    </row>
    <row r="65" spans="1:23" ht="38.1" customHeight="1" x14ac:dyDescent="0.25">
      <c r="A65" s="55"/>
      <c r="B65" s="77">
        <v>59</v>
      </c>
      <c r="C65" s="60" t="s">
        <v>261</v>
      </c>
      <c r="D65" s="67">
        <v>2</v>
      </c>
      <c r="E65" s="67">
        <v>0.28999999999999998</v>
      </c>
      <c r="F65" s="73">
        <f t="shared" si="15"/>
        <v>0.98</v>
      </c>
      <c r="G65" s="74">
        <f t="shared" si="16"/>
        <v>6.3799999999999996E-2</v>
      </c>
      <c r="H65" s="74">
        <f t="shared" si="17"/>
        <v>2</v>
      </c>
      <c r="I65" s="74">
        <f t="shared" si="18"/>
        <v>7.2499999999999995E-2</v>
      </c>
      <c r="J65" s="74">
        <f t="shared" si="19"/>
        <v>2</v>
      </c>
      <c r="K65" s="74">
        <v>0.45</v>
      </c>
      <c r="L65" s="74">
        <f t="shared" si="20"/>
        <v>2</v>
      </c>
      <c r="M65" s="74">
        <f t="shared" si="21"/>
        <v>8.6999999999999994E-2</v>
      </c>
      <c r="N65" s="74">
        <f t="shared" si="22"/>
        <v>2</v>
      </c>
      <c r="O65" s="74">
        <f t="shared" si="23"/>
        <v>7.2499999999999995E-2</v>
      </c>
      <c r="P65" s="74">
        <f t="shared" si="24"/>
        <v>2</v>
      </c>
      <c r="Q65" s="74">
        <f t="shared" si="25"/>
        <v>7.2499999999999995E-2</v>
      </c>
      <c r="R65" s="74">
        <f t="shared" si="26"/>
        <v>1.2</v>
      </c>
      <c r="S65" s="74">
        <f t="shared" si="27"/>
        <v>7.2499999999999995E-2</v>
      </c>
      <c r="T65" s="75">
        <f t="shared" si="28"/>
        <v>0.98</v>
      </c>
      <c r="U65" s="74">
        <f t="shared" si="29"/>
        <v>6.3799999999999996E-2</v>
      </c>
      <c r="V65" s="19"/>
      <c r="W65" s="19"/>
    </row>
    <row r="66" spans="1:23" ht="38.1" customHeight="1" x14ac:dyDescent="0.25">
      <c r="A66" s="55"/>
      <c r="B66" s="77">
        <v>60</v>
      </c>
      <c r="C66" s="60" t="s">
        <v>262</v>
      </c>
      <c r="D66" s="67">
        <v>2</v>
      </c>
      <c r="E66" s="67">
        <v>0.38</v>
      </c>
      <c r="F66" s="73">
        <f t="shared" si="15"/>
        <v>0.98</v>
      </c>
      <c r="G66" s="74">
        <f t="shared" si="16"/>
        <v>8.3600000000000008E-2</v>
      </c>
      <c r="H66" s="74">
        <f t="shared" si="17"/>
        <v>2</v>
      </c>
      <c r="I66" s="74">
        <f t="shared" si="18"/>
        <v>9.5000000000000001E-2</v>
      </c>
      <c r="J66" s="74">
        <f t="shared" si="19"/>
        <v>2</v>
      </c>
      <c r="K66" s="74">
        <v>0.45</v>
      </c>
      <c r="L66" s="74">
        <f t="shared" si="20"/>
        <v>2</v>
      </c>
      <c r="M66" s="74">
        <f t="shared" si="21"/>
        <v>0.11399999999999999</v>
      </c>
      <c r="N66" s="74">
        <f t="shared" si="22"/>
        <v>2</v>
      </c>
      <c r="O66" s="74">
        <f t="shared" si="23"/>
        <v>9.5000000000000001E-2</v>
      </c>
      <c r="P66" s="74">
        <f t="shared" si="24"/>
        <v>2</v>
      </c>
      <c r="Q66" s="74">
        <f t="shared" si="25"/>
        <v>9.5000000000000001E-2</v>
      </c>
      <c r="R66" s="74">
        <f t="shared" si="26"/>
        <v>1.2</v>
      </c>
      <c r="S66" s="74">
        <f t="shared" si="27"/>
        <v>9.5000000000000001E-2</v>
      </c>
      <c r="T66" s="75">
        <f t="shared" si="28"/>
        <v>0.98</v>
      </c>
      <c r="U66" s="74">
        <f t="shared" si="29"/>
        <v>8.3600000000000008E-2</v>
      </c>
      <c r="V66" s="19"/>
      <c r="W66" s="19"/>
    </row>
    <row r="67" spans="1:23" ht="38.1" customHeight="1" x14ac:dyDescent="0.25">
      <c r="A67" s="55"/>
      <c r="B67" s="77">
        <v>61</v>
      </c>
      <c r="C67" s="60" t="s">
        <v>263</v>
      </c>
      <c r="D67" s="67">
        <v>2</v>
      </c>
      <c r="E67" s="67">
        <v>0.33</v>
      </c>
      <c r="F67" s="73">
        <f t="shared" si="15"/>
        <v>0.98</v>
      </c>
      <c r="G67" s="74">
        <f t="shared" si="16"/>
        <v>7.2599999999999998E-2</v>
      </c>
      <c r="H67" s="74">
        <f t="shared" si="17"/>
        <v>2</v>
      </c>
      <c r="I67" s="74">
        <f t="shared" si="18"/>
        <v>8.2500000000000004E-2</v>
      </c>
      <c r="J67" s="74">
        <f t="shared" si="19"/>
        <v>2</v>
      </c>
      <c r="K67" s="74">
        <v>0.45</v>
      </c>
      <c r="L67" s="74">
        <f t="shared" si="20"/>
        <v>2</v>
      </c>
      <c r="M67" s="74">
        <f t="shared" si="21"/>
        <v>9.9000000000000005E-2</v>
      </c>
      <c r="N67" s="74">
        <f t="shared" si="22"/>
        <v>2</v>
      </c>
      <c r="O67" s="74">
        <f t="shared" si="23"/>
        <v>8.2500000000000004E-2</v>
      </c>
      <c r="P67" s="74">
        <f t="shared" si="24"/>
        <v>2</v>
      </c>
      <c r="Q67" s="74">
        <f t="shared" si="25"/>
        <v>8.2500000000000004E-2</v>
      </c>
      <c r="R67" s="74">
        <f t="shared" si="26"/>
        <v>1.2</v>
      </c>
      <c r="S67" s="74">
        <f t="shared" si="27"/>
        <v>8.2500000000000004E-2</v>
      </c>
      <c r="T67" s="75">
        <f t="shared" si="28"/>
        <v>0.98</v>
      </c>
      <c r="U67" s="74">
        <f t="shared" si="29"/>
        <v>7.2599999999999998E-2</v>
      </c>
      <c r="V67" s="19"/>
      <c r="W67" s="19"/>
    </row>
    <row r="68" spans="1:23" ht="38.1" customHeight="1" x14ac:dyDescent="0.25">
      <c r="A68" s="55"/>
      <c r="B68" s="77">
        <v>62</v>
      </c>
      <c r="C68" s="60" t="s">
        <v>264</v>
      </c>
      <c r="D68" s="67">
        <v>2</v>
      </c>
      <c r="E68" s="67">
        <v>0.38</v>
      </c>
      <c r="F68" s="73">
        <f t="shared" si="15"/>
        <v>0.98</v>
      </c>
      <c r="G68" s="74">
        <f t="shared" si="16"/>
        <v>8.3600000000000008E-2</v>
      </c>
      <c r="H68" s="74">
        <f t="shared" si="17"/>
        <v>2</v>
      </c>
      <c r="I68" s="74">
        <f t="shared" si="18"/>
        <v>9.5000000000000001E-2</v>
      </c>
      <c r="J68" s="74">
        <f t="shared" si="19"/>
        <v>2</v>
      </c>
      <c r="K68" s="74">
        <v>0.45</v>
      </c>
      <c r="L68" s="74">
        <f t="shared" si="20"/>
        <v>2</v>
      </c>
      <c r="M68" s="74">
        <f t="shared" si="21"/>
        <v>0.11399999999999999</v>
      </c>
      <c r="N68" s="74">
        <f t="shared" si="22"/>
        <v>2</v>
      </c>
      <c r="O68" s="74">
        <f t="shared" si="23"/>
        <v>9.5000000000000001E-2</v>
      </c>
      <c r="P68" s="74">
        <f t="shared" si="24"/>
        <v>2</v>
      </c>
      <c r="Q68" s="74">
        <f t="shared" si="25"/>
        <v>9.5000000000000001E-2</v>
      </c>
      <c r="R68" s="74">
        <f t="shared" si="26"/>
        <v>1.2</v>
      </c>
      <c r="S68" s="74">
        <f t="shared" si="27"/>
        <v>9.5000000000000001E-2</v>
      </c>
      <c r="T68" s="75">
        <f t="shared" si="28"/>
        <v>0.98</v>
      </c>
      <c r="U68" s="74">
        <f t="shared" si="29"/>
        <v>8.3600000000000008E-2</v>
      </c>
      <c r="V68" s="19"/>
      <c r="W68" s="19"/>
    </row>
    <row r="69" spans="1:23" ht="38.1" customHeight="1" x14ac:dyDescent="0.25">
      <c r="A69" s="55"/>
      <c r="B69" s="77">
        <v>63</v>
      </c>
      <c r="C69" s="60" t="s">
        <v>265</v>
      </c>
      <c r="D69" s="67">
        <v>1.8</v>
      </c>
      <c r="E69" s="69">
        <v>0.22</v>
      </c>
      <c r="F69" s="73">
        <f>D69*0.49</f>
        <v>0.88200000000000001</v>
      </c>
      <c r="G69" s="74">
        <f>E69*0.22</f>
        <v>4.8399999999999999E-2</v>
      </c>
      <c r="H69" s="74">
        <f>D69</f>
        <v>1.8</v>
      </c>
      <c r="I69" s="74">
        <f>E69*0.25</f>
        <v>5.5E-2</v>
      </c>
      <c r="J69" s="74">
        <f>D69</f>
        <v>1.8</v>
      </c>
      <c r="K69" s="74">
        <v>0.45</v>
      </c>
      <c r="L69" s="74">
        <f>D69</f>
        <v>1.8</v>
      </c>
      <c r="M69" s="74">
        <f>E69*0.3</f>
        <v>6.6000000000000003E-2</v>
      </c>
      <c r="N69" s="74">
        <f>D69</f>
        <v>1.8</v>
      </c>
      <c r="O69" s="74">
        <f>E69*0.25</f>
        <v>5.5E-2</v>
      </c>
      <c r="P69" s="74">
        <f>D69</f>
        <v>1.8</v>
      </c>
      <c r="Q69" s="74">
        <f>E69*0.25</f>
        <v>5.5E-2</v>
      </c>
      <c r="R69" s="74">
        <f>D69-0.8</f>
        <v>1</v>
      </c>
      <c r="S69" s="74">
        <f>E69*0.25</f>
        <v>5.5E-2</v>
      </c>
      <c r="T69" s="75">
        <f>D69*0.49</f>
        <v>0.88200000000000001</v>
      </c>
      <c r="U69" s="74">
        <f>E69*0.22</f>
        <v>4.8399999999999999E-2</v>
      </c>
      <c r="V69" s="19"/>
      <c r="W69" s="19"/>
    </row>
    <row r="70" spans="1:23" ht="38.1" customHeight="1" x14ac:dyDescent="0.25">
      <c r="A70" s="55"/>
      <c r="B70" s="77">
        <v>64</v>
      </c>
      <c r="C70" s="60" t="s">
        <v>266</v>
      </c>
      <c r="D70" s="67">
        <v>1.8</v>
      </c>
      <c r="E70" s="69">
        <v>0.25</v>
      </c>
      <c r="F70" s="73">
        <f>D70*0.49</f>
        <v>0.88200000000000001</v>
      </c>
      <c r="G70" s="74">
        <f>E70*0.22</f>
        <v>5.5E-2</v>
      </c>
      <c r="H70" s="74">
        <f>D70</f>
        <v>1.8</v>
      </c>
      <c r="I70" s="74">
        <f>E70*0.25</f>
        <v>6.25E-2</v>
      </c>
      <c r="J70" s="74">
        <f>D70</f>
        <v>1.8</v>
      </c>
      <c r="K70" s="74">
        <v>0.45</v>
      </c>
      <c r="L70" s="74">
        <f>D70</f>
        <v>1.8</v>
      </c>
      <c r="M70" s="74">
        <f>E70*0.3</f>
        <v>7.4999999999999997E-2</v>
      </c>
      <c r="N70" s="74">
        <f>D70</f>
        <v>1.8</v>
      </c>
      <c r="O70" s="74">
        <f>E70*0.25</f>
        <v>6.25E-2</v>
      </c>
      <c r="P70" s="74">
        <f>D70</f>
        <v>1.8</v>
      </c>
      <c r="Q70" s="74">
        <f>E70*0.25</f>
        <v>6.25E-2</v>
      </c>
      <c r="R70" s="74">
        <f>D70-0.8</f>
        <v>1</v>
      </c>
      <c r="S70" s="74">
        <f>E70*0.25</f>
        <v>6.25E-2</v>
      </c>
      <c r="T70" s="75">
        <f>D70*0.49</f>
        <v>0.88200000000000001</v>
      </c>
      <c r="U70" s="74">
        <f>E70*0.22</f>
        <v>5.5E-2</v>
      </c>
      <c r="V70" s="19"/>
      <c r="W70" s="19"/>
    </row>
    <row r="71" spans="1:23" ht="38.1" customHeight="1" x14ac:dyDescent="0.25">
      <c r="A71" s="55"/>
      <c r="B71" s="77">
        <v>65</v>
      </c>
      <c r="C71" s="60" t="s">
        <v>267</v>
      </c>
      <c r="D71" s="67">
        <v>1.8</v>
      </c>
      <c r="E71" s="69">
        <v>0.3</v>
      </c>
      <c r="F71" s="73">
        <f>D71*0.49</f>
        <v>0.88200000000000001</v>
      </c>
      <c r="G71" s="74">
        <f>E71*0.22</f>
        <v>6.6000000000000003E-2</v>
      </c>
      <c r="H71" s="74">
        <f>D71</f>
        <v>1.8</v>
      </c>
      <c r="I71" s="74">
        <f>E71*0.25</f>
        <v>7.4999999999999997E-2</v>
      </c>
      <c r="J71" s="74">
        <f>D71</f>
        <v>1.8</v>
      </c>
      <c r="K71" s="74">
        <v>0.45</v>
      </c>
      <c r="L71" s="74">
        <f>D71</f>
        <v>1.8</v>
      </c>
      <c r="M71" s="74">
        <f>E71*0.3</f>
        <v>0.09</v>
      </c>
      <c r="N71" s="74">
        <f>D71</f>
        <v>1.8</v>
      </c>
      <c r="O71" s="74">
        <f>E71*0.25</f>
        <v>7.4999999999999997E-2</v>
      </c>
      <c r="P71" s="74">
        <f>D71</f>
        <v>1.8</v>
      </c>
      <c r="Q71" s="74">
        <f>E71*0.25</f>
        <v>7.4999999999999997E-2</v>
      </c>
      <c r="R71" s="74">
        <f>D71-0.8</f>
        <v>1</v>
      </c>
      <c r="S71" s="74">
        <f>E71*0.25</f>
        <v>7.4999999999999997E-2</v>
      </c>
      <c r="T71" s="75">
        <f>D71*0.49</f>
        <v>0.88200000000000001</v>
      </c>
      <c r="U71" s="74">
        <f>E71*0.22</f>
        <v>6.6000000000000003E-2</v>
      </c>
      <c r="V71" s="19"/>
      <c r="W71" s="19"/>
    </row>
    <row r="72" spans="1:23" ht="38.1" customHeight="1" x14ac:dyDescent="0.25">
      <c r="A72" s="55"/>
      <c r="B72" s="77">
        <v>66</v>
      </c>
      <c r="C72" s="60" t="s">
        <v>268</v>
      </c>
      <c r="D72" s="67">
        <v>1.8</v>
      </c>
      <c r="E72" s="69">
        <v>0.37</v>
      </c>
      <c r="F72" s="73">
        <f>D72*0.49</f>
        <v>0.88200000000000001</v>
      </c>
      <c r="G72" s="74">
        <f>E72*0.22</f>
        <v>8.14E-2</v>
      </c>
      <c r="H72" s="74">
        <f>D72</f>
        <v>1.8</v>
      </c>
      <c r="I72" s="74">
        <f>E72*0.25</f>
        <v>9.2499999999999999E-2</v>
      </c>
      <c r="J72" s="74">
        <f>D72</f>
        <v>1.8</v>
      </c>
      <c r="K72" s="74">
        <v>0.45</v>
      </c>
      <c r="L72" s="74">
        <f>D72</f>
        <v>1.8</v>
      </c>
      <c r="M72" s="74">
        <f>E72*0.3</f>
        <v>0.111</v>
      </c>
      <c r="N72" s="74">
        <f>D72</f>
        <v>1.8</v>
      </c>
      <c r="O72" s="74">
        <f>E72*0.25</f>
        <v>9.2499999999999999E-2</v>
      </c>
      <c r="P72" s="74">
        <f>D72</f>
        <v>1.8</v>
      </c>
      <c r="Q72" s="74">
        <f>E72*0.25</f>
        <v>9.2499999999999999E-2</v>
      </c>
      <c r="R72" s="74">
        <f>D72-0.8</f>
        <v>1</v>
      </c>
      <c r="S72" s="74">
        <f>E72*0.25</f>
        <v>9.2499999999999999E-2</v>
      </c>
      <c r="T72" s="75">
        <f>D72*0.49</f>
        <v>0.88200000000000001</v>
      </c>
      <c r="U72" s="74">
        <f>E72*0.22</f>
        <v>8.14E-2</v>
      </c>
      <c r="V72" s="19"/>
      <c r="W72" s="19"/>
    </row>
    <row r="73" spans="1:23" ht="38.1" customHeight="1" x14ac:dyDescent="0.25">
      <c r="A73" s="55"/>
      <c r="B73" s="77">
        <v>67</v>
      </c>
      <c r="C73" s="60" t="s">
        <v>269</v>
      </c>
      <c r="D73" s="67">
        <v>1.8</v>
      </c>
      <c r="E73" s="69">
        <v>0.25</v>
      </c>
      <c r="F73" s="73">
        <f>D73*0.49</f>
        <v>0.88200000000000001</v>
      </c>
      <c r="G73" s="74">
        <f>E73*0.22</f>
        <v>5.5E-2</v>
      </c>
      <c r="H73" s="74">
        <f>D73</f>
        <v>1.8</v>
      </c>
      <c r="I73" s="74">
        <f>E73*0.25</f>
        <v>6.25E-2</v>
      </c>
      <c r="J73" s="74">
        <f>D73</f>
        <v>1.8</v>
      </c>
      <c r="K73" s="74">
        <v>0.45</v>
      </c>
      <c r="L73" s="74">
        <f>D73</f>
        <v>1.8</v>
      </c>
      <c r="M73" s="74">
        <f>E73*0.3</f>
        <v>7.4999999999999997E-2</v>
      </c>
      <c r="N73" s="74">
        <f>D73</f>
        <v>1.8</v>
      </c>
      <c r="O73" s="74">
        <f>E73*0.25</f>
        <v>6.25E-2</v>
      </c>
      <c r="P73" s="74">
        <f>D73</f>
        <v>1.8</v>
      </c>
      <c r="Q73" s="74">
        <f>E73*0.25</f>
        <v>6.25E-2</v>
      </c>
      <c r="R73" s="74">
        <f>D73-0.8</f>
        <v>1</v>
      </c>
      <c r="S73" s="74">
        <f>E73*0.25</f>
        <v>6.25E-2</v>
      </c>
      <c r="T73" s="75">
        <f>D73*0.49</f>
        <v>0.88200000000000001</v>
      </c>
      <c r="U73" s="74">
        <f>E73*0.22</f>
        <v>5.5E-2</v>
      </c>
      <c r="V73" s="19"/>
      <c r="W73" s="19"/>
    </row>
    <row r="74" spans="1:23" ht="38.1" customHeight="1" x14ac:dyDescent="0.25">
      <c r="A74" s="55">
        <v>0.78</v>
      </c>
      <c r="B74" s="77">
        <v>68</v>
      </c>
      <c r="C74" s="60" t="s">
        <v>60</v>
      </c>
      <c r="D74" s="67">
        <v>2.79</v>
      </c>
      <c r="E74" s="67">
        <v>0.88</v>
      </c>
      <c r="F74" s="73">
        <f t="shared" si="0"/>
        <v>1.3671</v>
      </c>
      <c r="G74" s="74">
        <f t="shared" si="1"/>
        <v>0.19359999999999999</v>
      </c>
      <c r="H74" s="74">
        <f t="shared" si="2"/>
        <v>2.79</v>
      </c>
      <c r="I74" s="74">
        <f t="shared" si="3"/>
        <v>0.22</v>
      </c>
      <c r="J74" s="74">
        <f t="shared" si="4"/>
        <v>2.79</v>
      </c>
      <c r="K74" s="74">
        <v>0.45</v>
      </c>
      <c r="L74" s="74">
        <f t="shared" si="5"/>
        <v>2.79</v>
      </c>
      <c r="M74" s="74">
        <f t="shared" si="6"/>
        <v>0.26400000000000001</v>
      </c>
      <c r="N74" s="74">
        <f t="shared" si="7"/>
        <v>2.79</v>
      </c>
      <c r="O74" s="74">
        <f t="shared" si="8"/>
        <v>0.22</v>
      </c>
      <c r="P74" s="74">
        <f t="shared" si="9"/>
        <v>2.79</v>
      </c>
      <c r="Q74" s="74">
        <f t="shared" si="10"/>
        <v>0.22</v>
      </c>
      <c r="R74" s="74">
        <f t="shared" si="11"/>
        <v>1.99</v>
      </c>
      <c r="S74" s="74">
        <f t="shared" si="12"/>
        <v>0.22</v>
      </c>
      <c r="T74" s="75">
        <f t="shared" si="13"/>
        <v>1.3671</v>
      </c>
      <c r="U74" s="74">
        <f t="shared" si="14"/>
        <v>0.19359999999999999</v>
      </c>
      <c r="V74" s="19"/>
      <c r="W74" s="19"/>
    </row>
    <row r="75" spans="1:23" ht="38.1" customHeight="1" x14ac:dyDescent="0.25">
      <c r="A75" s="55">
        <v>0.72</v>
      </c>
      <c r="B75" s="77">
        <v>69</v>
      </c>
      <c r="C75" s="60" t="s">
        <v>51</v>
      </c>
      <c r="D75" s="67">
        <v>2.7</v>
      </c>
      <c r="E75" s="67">
        <v>0.78</v>
      </c>
      <c r="F75" s="73">
        <f t="shared" si="0"/>
        <v>1.323</v>
      </c>
      <c r="G75" s="74">
        <f t="shared" si="1"/>
        <v>0.1716</v>
      </c>
      <c r="H75" s="74">
        <f t="shared" si="2"/>
        <v>2.7</v>
      </c>
      <c r="I75" s="74">
        <f t="shared" si="3"/>
        <v>0.19500000000000001</v>
      </c>
      <c r="J75" s="74">
        <f t="shared" si="4"/>
        <v>2.7</v>
      </c>
      <c r="K75" s="74">
        <v>0.45</v>
      </c>
      <c r="L75" s="74">
        <f t="shared" si="5"/>
        <v>2.7</v>
      </c>
      <c r="M75" s="74">
        <f t="shared" si="6"/>
        <v>0.23399999999999999</v>
      </c>
      <c r="N75" s="74">
        <f t="shared" si="7"/>
        <v>2.7</v>
      </c>
      <c r="O75" s="74">
        <f t="shared" si="8"/>
        <v>0.19500000000000001</v>
      </c>
      <c r="P75" s="74">
        <f t="shared" si="9"/>
        <v>2.7</v>
      </c>
      <c r="Q75" s="74">
        <f t="shared" si="10"/>
        <v>0.19500000000000001</v>
      </c>
      <c r="R75" s="74">
        <f t="shared" si="11"/>
        <v>1.9000000000000001</v>
      </c>
      <c r="S75" s="74">
        <f t="shared" si="12"/>
        <v>0.19500000000000001</v>
      </c>
      <c r="T75" s="75">
        <f t="shared" si="13"/>
        <v>1.323</v>
      </c>
      <c r="U75" s="74">
        <f t="shared" si="14"/>
        <v>0.1716</v>
      </c>
      <c r="V75" s="19"/>
      <c r="W75" s="19"/>
    </row>
    <row r="76" spans="1:23" ht="38.1" customHeight="1" x14ac:dyDescent="0.25">
      <c r="A76" s="55">
        <v>0.56000000000000005</v>
      </c>
      <c r="B76" s="77">
        <v>70</v>
      </c>
      <c r="C76" s="60" t="s">
        <v>52</v>
      </c>
      <c r="D76" s="67">
        <v>2.7</v>
      </c>
      <c r="E76" s="67">
        <v>0.72</v>
      </c>
      <c r="F76" s="73">
        <f t="shared" si="0"/>
        <v>1.323</v>
      </c>
      <c r="G76" s="74">
        <f t="shared" si="1"/>
        <v>0.15839999999999999</v>
      </c>
      <c r="H76" s="74">
        <f t="shared" si="2"/>
        <v>2.7</v>
      </c>
      <c r="I76" s="74">
        <f t="shared" si="3"/>
        <v>0.18</v>
      </c>
      <c r="J76" s="74">
        <f t="shared" si="4"/>
        <v>2.7</v>
      </c>
      <c r="K76" s="74">
        <v>0.45</v>
      </c>
      <c r="L76" s="74">
        <f t="shared" si="5"/>
        <v>2.7</v>
      </c>
      <c r="M76" s="74">
        <f t="shared" si="6"/>
        <v>0.216</v>
      </c>
      <c r="N76" s="74">
        <f t="shared" si="7"/>
        <v>2.7</v>
      </c>
      <c r="O76" s="74">
        <f t="shared" si="8"/>
        <v>0.18</v>
      </c>
      <c r="P76" s="74">
        <f t="shared" si="9"/>
        <v>2.7</v>
      </c>
      <c r="Q76" s="74">
        <f t="shared" si="10"/>
        <v>0.18</v>
      </c>
      <c r="R76" s="74">
        <f t="shared" si="11"/>
        <v>1.9000000000000001</v>
      </c>
      <c r="S76" s="74">
        <f t="shared" si="12"/>
        <v>0.18</v>
      </c>
      <c r="T76" s="75">
        <f t="shared" si="13"/>
        <v>1.323</v>
      </c>
      <c r="U76" s="74">
        <f t="shared" si="14"/>
        <v>0.15839999999999999</v>
      </c>
      <c r="V76" s="19"/>
      <c r="W76" s="19"/>
    </row>
    <row r="77" spans="1:23" ht="38.1" customHeight="1" x14ac:dyDescent="0.25">
      <c r="A77" s="55">
        <v>0.45</v>
      </c>
      <c r="B77" s="77">
        <v>71</v>
      </c>
      <c r="C77" s="60" t="s">
        <v>206</v>
      </c>
      <c r="D77" s="67">
        <v>2.7</v>
      </c>
      <c r="E77" s="67">
        <v>0.56000000000000005</v>
      </c>
      <c r="F77" s="73">
        <f t="shared" si="0"/>
        <v>1.323</v>
      </c>
      <c r="G77" s="74">
        <f t="shared" si="1"/>
        <v>0.12320000000000002</v>
      </c>
      <c r="H77" s="74">
        <f t="shared" si="2"/>
        <v>2.7</v>
      </c>
      <c r="I77" s="74">
        <f t="shared" si="3"/>
        <v>0.14000000000000001</v>
      </c>
      <c r="J77" s="74">
        <f t="shared" si="4"/>
        <v>2.7</v>
      </c>
      <c r="K77" s="74">
        <v>0.45</v>
      </c>
      <c r="L77" s="74">
        <f t="shared" si="5"/>
        <v>2.7</v>
      </c>
      <c r="M77" s="74">
        <f t="shared" si="6"/>
        <v>0.16800000000000001</v>
      </c>
      <c r="N77" s="74">
        <f t="shared" si="7"/>
        <v>2.7</v>
      </c>
      <c r="O77" s="74">
        <f t="shared" si="8"/>
        <v>0.14000000000000001</v>
      </c>
      <c r="P77" s="74">
        <f t="shared" si="9"/>
        <v>2.7</v>
      </c>
      <c r="Q77" s="74">
        <f t="shared" si="10"/>
        <v>0.14000000000000001</v>
      </c>
      <c r="R77" s="74">
        <f t="shared" si="11"/>
        <v>1.9000000000000001</v>
      </c>
      <c r="S77" s="74">
        <f t="shared" si="12"/>
        <v>0.14000000000000001</v>
      </c>
      <c r="T77" s="75">
        <f t="shared" si="13"/>
        <v>1.323</v>
      </c>
      <c r="U77" s="74">
        <f t="shared" si="14"/>
        <v>0.12320000000000002</v>
      </c>
      <c r="V77" s="19"/>
      <c r="W77" s="19"/>
    </row>
    <row r="78" spans="1:23" ht="38.1" customHeight="1" x14ac:dyDescent="0.25">
      <c r="A78" s="55">
        <v>0.57999999999999996</v>
      </c>
      <c r="B78" s="77">
        <v>72</v>
      </c>
      <c r="C78" s="60" t="s">
        <v>205</v>
      </c>
      <c r="D78" s="67">
        <v>2.7</v>
      </c>
      <c r="E78" s="67">
        <v>0.45</v>
      </c>
      <c r="F78" s="73">
        <f t="shared" si="0"/>
        <v>1.323</v>
      </c>
      <c r="G78" s="74">
        <f t="shared" si="1"/>
        <v>9.9000000000000005E-2</v>
      </c>
      <c r="H78" s="74">
        <f t="shared" si="2"/>
        <v>2.7</v>
      </c>
      <c r="I78" s="74">
        <f t="shared" si="3"/>
        <v>0.1125</v>
      </c>
      <c r="J78" s="74">
        <f t="shared" si="4"/>
        <v>2.7</v>
      </c>
      <c r="K78" s="74">
        <v>0.45</v>
      </c>
      <c r="L78" s="74">
        <f t="shared" si="5"/>
        <v>2.7</v>
      </c>
      <c r="M78" s="74">
        <f t="shared" si="6"/>
        <v>0.13500000000000001</v>
      </c>
      <c r="N78" s="74">
        <f t="shared" si="7"/>
        <v>2.7</v>
      </c>
      <c r="O78" s="74">
        <f t="shared" si="8"/>
        <v>0.1125</v>
      </c>
      <c r="P78" s="74">
        <f t="shared" si="9"/>
        <v>2.7</v>
      </c>
      <c r="Q78" s="74">
        <f t="shared" si="10"/>
        <v>0.1125</v>
      </c>
      <c r="R78" s="74">
        <f t="shared" si="11"/>
        <v>1.9000000000000001</v>
      </c>
      <c r="S78" s="74">
        <f t="shared" si="12"/>
        <v>0.1125</v>
      </c>
      <c r="T78" s="75">
        <f t="shared" si="13"/>
        <v>1.323</v>
      </c>
      <c r="U78" s="74">
        <f t="shared" si="14"/>
        <v>9.9000000000000005E-2</v>
      </c>
      <c r="V78" s="19"/>
      <c r="W78" s="19"/>
    </row>
    <row r="79" spans="1:23" ht="38.1" customHeight="1" x14ac:dyDescent="0.25">
      <c r="A79" s="55">
        <v>0.5</v>
      </c>
      <c r="B79" s="77">
        <v>73</v>
      </c>
      <c r="C79" s="60" t="s">
        <v>204</v>
      </c>
      <c r="D79" s="67">
        <v>2.7</v>
      </c>
      <c r="E79" s="67">
        <v>0.57999999999999996</v>
      </c>
      <c r="F79" s="73">
        <f t="shared" si="0"/>
        <v>1.323</v>
      </c>
      <c r="G79" s="74">
        <f t="shared" si="1"/>
        <v>0.12759999999999999</v>
      </c>
      <c r="H79" s="74">
        <f t="shared" si="2"/>
        <v>2.7</v>
      </c>
      <c r="I79" s="74">
        <f t="shared" si="3"/>
        <v>0.14499999999999999</v>
      </c>
      <c r="J79" s="74">
        <f t="shared" si="4"/>
        <v>2.7</v>
      </c>
      <c r="K79" s="74">
        <v>0.45</v>
      </c>
      <c r="L79" s="74">
        <f t="shared" si="5"/>
        <v>2.7</v>
      </c>
      <c r="M79" s="74">
        <f t="shared" si="6"/>
        <v>0.17399999999999999</v>
      </c>
      <c r="N79" s="74">
        <f t="shared" si="7"/>
        <v>2.7</v>
      </c>
      <c r="O79" s="74">
        <f t="shared" si="8"/>
        <v>0.14499999999999999</v>
      </c>
      <c r="P79" s="74">
        <f t="shared" si="9"/>
        <v>2.7</v>
      </c>
      <c r="Q79" s="74">
        <f t="shared" si="10"/>
        <v>0.14499999999999999</v>
      </c>
      <c r="R79" s="74">
        <f t="shared" si="11"/>
        <v>1.9000000000000001</v>
      </c>
      <c r="S79" s="74">
        <f t="shared" si="12"/>
        <v>0.14499999999999999</v>
      </c>
      <c r="T79" s="75">
        <f t="shared" si="13"/>
        <v>1.323</v>
      </c>
      <c r="U79" s="74">
        <f t="shared" si="14"/>
        <v>0.12759999999999999</v>
      </c>
      <c r="V79" s="19"/>
      <c r="W79" s="19"/>
    </row>
    <row r="80" spans="1:23" ht="38.1" customHeight="1" x14ac:dyDescent="0.25">
      <c r="A80" s="55">
        <v>0.56000000000000005</v>
      </c>
      <c r="B80" s="77">
        <v>74</v>
      </c>
      <c r="C80" s="60" t="s">
        <v>203</v>
      </c>
      <c r="D80" s="67">
        <v>2.7</v>
      </c>
      <c r="E80" s="68">
        <v>0.5</v>
      </c>
      <c r="F80" s="73">
        <f t="shared" si="0"/>
        <v>1.323</v>
      </c>
      <c r="G80" s="74">
        <f t="shared" si="1"/>
        <v>0.11</v>
      </c>
      <c r="H80" s="74">
        <f t="shared" si="2"/>
        <v>2.7</v>
      </c>
      <c r="I80" s="74">
        <f t="shared" si="3"/>
        <v>0.125</v>
      </c>
      <c r="J80" s="74">
        <f t="shared" si="4"/>
        <v>2.7</v>
      </c>
      <c r="K80" s="74">
        <v>0.45</v>
      </c>
      <c r="L80" s="74">
        <f t="shared" si="5"/>
        <v>2.7</v>
      </c>
      <c r="M80" s="74">
        <f t="shared" si="6"/>
        <v>0.15</v>
      </c>
      <c r="N80" s="74">
        <f t="shared" si="7"/>
        <v>2.7</v>
      </c>
      <c r="O80" s="74">
        <f t="shared" si="8"/>
        <v>0.125</v>
      </c>
      <c r="P80" s="74">
        <f t="shared" si="9"/>
        <v>2.7</v>
      </c>
      <c r="Q80" s="74">
        <f t="shared" si="10"/>
        <v>0.125</v>
      </c>
      <c r="R80" s="74">
        <f t="shared" si="11"/>
        <v>1.9000000000000001</v>
      </c>
      <c r="S80" s="74">
        <f t="shared" si="12"/>
        <v>0.125</v>
      </c>
      <c r="T80" s="75">
        <f t="shared" si="13"/>
        <v>1.323</v>
      </c>
      <c r="U80" s="74">
        <f t="shared" si="14"/>
        <v>0.11</v>
      </c>
      <c r="V80" s="19"/>
      <c r="W80" s="19"/>
    </row>
    <row r="81" spans="1:23" ht="38.1" customHeight="1" x14ac:dyDescent="0.25">
      <c r="A81" s="55">
        <v>0.49</v>
      </c>
      <c r="B81" s="77">
        <v>75</v>
      </c>
      <c r="C81" s="60" t="s">
        <v>202</v>
      </c>
      <c r="D81" s="67">
        <v>2.7</v>
      </c>
      <c r="E81" s="67">
        <v>0.56000000000000005</v>
      </c>
      <c r="F81" s="73">
        <f t="shared" si="0"/>
        <v>1.323</v>
      </c>
      <c r="G81" s="74">
        <f t="shared" si="1"/>
        <v>0.12320000000000002</v>
      </c>
      <c r="H81" s="74">
        <f t="shared" si="2"/>
        <v>2.7</v>
      </c>
      <c r="I81" s="74">
        <f t="shared" si="3"/>
        <v>0.14000000000000001</v>
      </c>
      <c r="J81" s="74">
        <f t="shared" si="4"/>
        <v>2.7</v>
      </c>
      <c r="K81" s="74">
        <v>0.45</v>
      </c>
      <c r="L81" s="74">
        <f t="shared" si="5"/>
        <v>2.7</v>
      </c>
      <c r="M81" s="74">
        <f t="shared" si="6"/>
        <v>0.16800000000000001</v>
      </c>
      <c r="N81" s="74">
        <f t="shared" si="7"/>
        <v>2.7</v>
      </c>
      <c r="O81" s="74">
        <f t="shared" si="8"/>
        <v>0.14000000000000001</v>
      </c>
      <c r="P81" s="74">
        <f t="shared" si="9"/>
        <v>2.7</v>
      </c>
      <c r="Q81" s="74">
        <f t="shared" si="10"/>
        <v>0.14000000000000001</v>
      </c>
      <c r="R81" s="74">
        <f t="shared" si="11"/>
        <v>1.9000000000000001</v>
      </c>
      <c r="S81" s="74">
        <f t="shared" si="12"/>
        <v>0.14000000000000001</v>
      </c>
      <c r="T81" s="75">
        <f t="shared" si="13"/>
        <v>1.323</v>
      </c>
      <c r="U81" s="74">
        <f t="shared" si="14"/>
        <v>0.12320000000000002</v>
      </c>
      <c r="V81" s="19"/>
      <c r="W81" s="19"/>
    </row>
    <row r="82" spans="1:23" ht="38.1" customHeight="1" x14ac:dyDescent="0.25">
      <c r="A82" s="55">
        <v>0.46</v>
      </c>
      <c r="B82" s="77">
        <v>76</v>
      </c>
      <c r="C82" s="60" t="s">
        <v>201</v>
      </c>
      <c r="D82" s="67">
        <v>2.7</v>
      </c>
      <c r="E82" s="67">
        <v>0.49</v>
      </c>
      <c r="F82" s="73">
        <f t="shared" si="0"/>
        <v>1.323</v>
      </c>
      <c r="G82" s="74">
        <f t="shared" si="1"/>
        <v>0.10779999999999999</v>
      </c>
      <c r="H82" s="74">
        <f t="shared" si="2"/>
        <v>2.7</v>
      </c>
      <c r="I82" s="74">
        <f t="shared" si="3"/>
        <v>0.1225</v>
      </c>
      <c r="J82" s="74">
        <f t="shared" si="4"/>
        <v>2.7</v>
      </c>
      <c r="K82" s="74">
        <v>0.45</v>
      </c>
      <c r="L82" s="74">
        <f t="shared" si="5"/>
        <v>2.7</v>
      </c>
      <c r="M82" s="74">
        <f t="shared" si="6"/>
        <v>0.14699999999999999</v>
      </c>
      <c r="N82" s="74">
        <f t="shared" si="7"/>
        <v>2.7</v>
      </c>
      <c r="O82" s="74">
        <f t="shared" si="8"/>
        <v>0.1225</v>
      </c>
      <c r="P82" s="74">
        <f t="shared" si="9"/>
        <v>2.7</v>
      </c>
      <c r="Q82" s="74">
        <f t="shared" si="10"/>
        <v>0.1225</v>
      </c>
      <c r="R82" s="74">
        <f t="shared" si="11"/>
        <v>1.9000000000000001</v>
      </c>
      <c r="S82" s="74">
        <f t="shared" si="12"/>
        <v>0.1225</v>
      </c>
      <c r="T82" s="75">
        <f t="shared" si="13"/>
        <v>1.323</v>
      </c>
      <c r="U82" s="74">
        <f t="shared" si="14"/>
        <v>0.10779999999999999</v>
      </c>
      <c r="V82" s="19"/>
      <c r="W82" s="19"/>
    </row>
    <row r="83" spans="1:23" ht="38.1" customHeight="1" x14ac:dyDescent="0.25">
      <c r="A83" s="55">
        <v>0.39</v>
      </c>
      <c r="B83" s="77">
        <v>77</v>
      </c>
      <c r="C83" s="60" t="s">
        <v>200</v>
      </c>
      <c r="D83" s="67">
        <v>2.7</v>
      </c>
      <c r="E83" s="67">
        <v>0.46</v>
      </c>
      <c r="F83" s="73">
        <f t="shared" si="0"/>
        <v>1.323</v>
      </c>
      <c r="G83" s="74">
        <f t="shared" si="1"/>
        <v>0.1012</v>
      </c>
      <c r="H83" s="74">
        <f t="shared" si="2"/>
        <v>2.7</v>
      </c>
      <c r="I83" s="74">
        <f t="shared" si="3"/>
        <v>0.115</v>
      </c>
      <c r="J83" s="74">
        <f t="shared" si="4"/>
        <v>2.7</v>
      </c>
      <c r="K83" s="74">
        <v>0.45</v>
      </c>
      <c r="L83" s="74">
        <f t="shared" si="5"/>
        <v>2.7</v>
      </c>
      <c r="M83" s="74">
        <f t="shared" si="6"/>
        <v>0.13800000000000001</v>
      </c>
      <c r="N83" s="74">
        <f t="shared" si="7"/>
        <v>2.7</v>
      </c>
      <c r="O83" s="74">
        <f t="shared" si="8"/>
        <v>0.115</v>
      </c>
      <c r="P83" s="74">
        <f t="shared" si="9"/>
        <v>2.7</v>
      </c>
      <c r="Q83" s="74">
        <f t="shared" si="10"/>
        <v>0.115</v>
      </c>
      <c r="R83" s="74">
        <f t="shared" si="11"/>
        <v>1.9000000000000001</v>
      </c>
      <c r="S83" s="74">
        <f t="shared" si="12"/>
        <v>0.115</v>
      </c>
      <c r="T83" s="75">
        <f t="shared" si="13"/>
        <v>1.323</v>
      </c>
      <c r="U83" s="74">
        <f t="shared" si="14"/>
        <v>0.1012</v>
      </c>
      <c r="V83" s="19"/>
      <c r="W83" s="19"/>
    </row>
    <row r="84" spans="1:23" ht="38.1" customHeight="1" x14ac:dyDescent="0.25">
      <c r="A84" s="55">
        <v>0.21</v>
      </c>
      <c r="B84" s="77">
        <v>78</v>
      </c>
      <c r="C84" s="60" t="s">
        <v>199</v>
      </c>
      <c r="D84" s="67">
        <v>2.7</v>
      </c>
      <c r="E84" s="67">
        <v>0.39</v>
      </c>
      <c r="F84" s="73">
        <f t="shared" si="0"/>
        <v>1.323</v>
      </c>
      <c r="G84" s="74">
        <f t="shared" si="1"/>
        <v>8.5800000000000001E-2</v>
      </c>
      <c r="H84" s="74">
        <f t="shared" si="2"/>
        <v>2.7</v>
      </c>
      <c r="I84" s="74">
        <f t="shared" si="3"/>
        <v>9.7500000000000003E-2</v>
      </c>
      <c r="J84" s="74">
        <f t="shared" si="4"/>
        <v>2.7</v>
      </c>
      <c r="K84" s="74">
        <v>0.45</v>
      </c>
      <c r="L84" s="74">
        <f t="shared" si="5"/>
        <v>2.7</v>
      </c>
      <c r="M84" s="74">
        <f t="shared" si="6"/>
        <v>0.11699999999999999</v>
      </c>
      <c r="N84" s="74">
        <f t="shared" si="7"/>
        <v>2.7</v>
      </c>
      <c r="O84" s="74">
        <f t="shared" si="8"/>
        <v>9.7500000000000003E-2</v>
      </c>
      <c r="P84" s="74">
        <f t="shared" si="9"/>
        <v>2.7</v>
      </c>
      <c r="Q84" s="74">
        <f t="shared" si="10"/>
        <v>9.7500000000000003E-2</v>
      </c>
      <c r="R84" s="74">
        <f t="shared" si="11"/>
        <v>1.9000000000000001</v>
      </c>
      <c r="S84" s="74">
        <f t="shared" si="12"/>
        <v>9.7500000000000003E-2</v>
      </c>
      <c r="T84" s="75">
        <f t="shared" si="13"/>
        <v>1.323</v>
      </c>
      <c r="U84" s="74">
        <f t="shared" si="14"/>
        <v>8.5800000000000001E-2</v>
      </c>
      <c r="V84" s="19"/>
      <c r="W84" s="19"/>
    </row>
    <row r="85" spans="1:23" ht="38.1" customHeight="1" x14ac:dyDescent="0.25">
      <c r="A85" s="55">
        <v>0.45</v>
      </c>
      <c r="B85" s="77">
        <v>79</v>
      </c>
      <c r="C85" s="60" t="s">
        <v>198</v>
      </c>
      <c r="D85" s="67">
        <v>2.7</v>
      </c>
      <c r="E85" s="67">
        <v>0.21</v>
      </c>
      <c r="F85" s="73">
        <f t="shared" si="0"/>
        <v>1.323</v>
      </c>
      <c r="G85" s="74">
        <f t="shared" si="1"/>
        <v>4.6199999999999998E-2</v>
      </c>
      <c r="H85" s="74">
        <f t="shared" si="2"/>
        <v>2.7</v>
      </c>
      <c r="I85" s="74">
        <f t="shared" si="3"/>
        <v>5.2499999999999998E-2</v>
      </c>
      <c r="J85" s="74">
        <f t="shared" si="4"/>
        <v>2.7</v>
      </c>
      <c r="K85" s="74">
        <v>0.45</v>
      </c>
      <c r="L85" s="74">
        <f t="shared" si="5"/>
        <v>2.7</v>
      </c>
      <c r="M85" s="74">
        <f t="shared" si="6"/>
        <v>6.3E-2</v>
      </c>
      <c r="N85" s="74">
        <f t="shared" si="7"/>
        <v>2.7</v>
      </c>
      <c r="O85" s="74">
        <f t="shared" si="8"/>
        <v>5.2499999999999998E-2</v>
      </c>
      <c r="P85" s="74">
        <f t="shared" si="9"/>
        <v>2.7</v>
      </c>
      <c r="Q85" s="74">
        <f t="shared" si="10"/>
        <v>5.2499999999999998E-2</v>
      </c>
      <c r="R85" s="74">
        <f t="shared" si="11"/>
        <v>1.9000000000000001</v>
      </c>
      <c r="S85" s="74">
        <f t="shared" si="12"/>
        <v>5.2499999999999998E-2</v>
      </c>
      <c r="T85" s="75">
        <f t="shared" si="13"/>
        <v>1.323</v>
      </c>
      <c r="U85" s="74">
        <f t="shared" si="14"/>
        <v>4.6199999999999998E-2</v>
      </c>
      <c r="V85" s="19"/>
      <c r="W85" s="19"/>
    </row>
    <row r="86" spans="1:23" ht="38.1" customHeight="1" x14ac:dyDescent="0.25">
      <c r="A86" s="55">
        <v>0.26</v>
      </c>
      <c r="B86" s="77">
        <v>80</v>
      </c>
      <c r="C86" s="60" t="s">
        <v>197</v>
      </c>
      <c r="D86" s="67">
        <v>1.8</v>
      </c>
      <c r="E86" s="67">
        <v>0.45</v>
      </c>
      <c r="F86" s="73">
        <f t="shared" si="0"/>
        <v>0.88200000000000001</v>
      </c>
      <c r="G86" s="74">
        <f t="shared" si="1"/>
        <v>9.9000000000000005E-2</v>
      </c>
      <c r="H86" s="74">
        <f t="shared" si="2"/>
        <v>1.8</v>
      </c>
      <c r="I86" s="74">
        <f t="shared" si="3"/>
        <v>0.1125</v>
      </c>
      <c r="J86" s="74">
        <f t="shared" si="4"/>
        <v>1.8</v>
      </c>
      <c r="K86" s="74">
        <v>0.45</v>
      </c>
      <c r="L86" s="74">
        <f t="shared" si="5"/>
        <v>1.8</v>
      </c>
      <c r="M86" s="74">
        <f t="shared" si="6"/>
        <v>0.13500000000000001</v>
      </c>
      <c r="N86" s="74">
        <f t="shared" si="7"/>
        <v>1.8</v>
      </c>
      <c r="O86" s="74">
        <f t="shared" si="8"/>
        <v>0.1125</v>
      </c>
      <c r="P86" s="74">
        <f t="shared" si="9"/>
        <v>1.8</v>
      </c>
      <c r="Q86" s="74">
        <f t="shared" si="10"/>
        <v>0.1125</v>
      </c>
      <c r="R86" s="74">
        <f t="shared" si="11"/>
        <v>1</v>
      </c>
      <c r="S86" s="74">
        <f t="shared" si="12"/>
        <v>0.1125</v>
      </c>
      <c r="T86" s="75">
        <f t="shared" si="13"/>
        <v>0.88200000000000001</v>
      </c>
      <c r="U86" s="74">
        <f t="shared" si="14"/>
        <v>9.9000000000000005E-2</v>
      </c>
      <c r="V86" s="19"/>
      <c r="W86" s="19"/>
    </row>
    <row r="87" spans="1:23" ht="38.1" customHeight="1" x14ac:dyDescent="0.25">
      <c r="A87" s="55">
        <v>0.26</v>
      </c>
      <c r="B87" s="77">
        <v>81</v>
      </c>
      <c r="C87" s="60" t="s">
        <v>196</v>
      </c>
      <c r="D87" s="67">
        <v>1.8</v>
      </c>
      <c r="E87" s="67">
        <v>0.26</v>
      </c>
      <c r="F87" s="73">
        <f t="shared" si="0"/>
        <v>0.88200000000000001</v>
      </c>
      <c r="G87" s="74">
        <f t="shared" si="1"/>
        <v>5.7200000000000001E-2</v>
      </c>
      <c r="H87" s="74">
        <f t="shared" si="2"/>
        <v>1.8</v>
      </c>
      <c r="I87" s="74">
        <f t="shared" si="3"/>
        <v>6.5000000000000002E-2</v>
      </c>
      <c r="J87" s="74">
        <f t="shared" si="4"/>
        <v>1.8</v>
      </c>
      <c r="K87" s="74">
        <v>0.45</v>
      </c>
      <c r="L87" s="74">
        <f t="shared" si="5"/>
        <v>1.8</v>
      </c>
      <c r="M87" s="74">
        <f t="shared" si="6"/>
        <v>7.8E-2</v>
      </c>
      <c r="N87" s="74">
        <f t="shared" si="7"/>
        <v>1.8</v>
      </c>
      <c r="O87" s="74">
        <f t="shared" si="8"/>
        <v>6.5000000000000002E-2</v>
      </c>
      <c r="P87" s="74">
        <f t="shared" si="9"/>
        <v>1.8</v>
      </c>
      <c r="Q87" s="74">
        <f t="shared" si="10"/>
        <v>6.5000000000000002E-2</v>
      </c>
      <c r="R87" s="74">
        <f t="shared" si="11"/>
        <v>1</v>
      </c>
      <c r="S87" s="74">
        <f t="shared" si="12"/>
        <v>6.5000000000000002E-2</v>
      </c>
      <c r="T87" s="75">
        <f t="shared" si="13"/>
        <v>0.88200000000000001</v>
      </c>
      <c r="U87" s="74">
        <f t="shared" si="14"/>
        <v>5.7200000000000001E-2</v>
      </c>
      <c r="V87" s="19"/>
      <c r="W87" s="19"/>
    </row>
    <row r="88" spans="1:23" ht="38.1" customHeight="1" x14ac:dyDescent="0.25">
      <c r="A88" s="55">
        <v>0.33</v>
      </c>
      <c r="B88" s="77">
        <v>82</v>
      </c>
      <c r="C88" s="60" t="s">
        <v>195</v>
      </c>
      <c r="D88" s="67">
        <v>1.8</v>
      </c>
      <c r="E88" s="67">
        <v>0.26</v>
      </c>
      <c r="F88" s="73">
        <f t="shared" si="0"/>
        <v>0.88200000000000001</v>
      </c>
      <c r="G88" s="74">
        <f t="shared" si="1"/>
        <v>5.7200000000000001E-2</v>
      </c>
      <c r="H88" s="74">
        <f t="shared" si="2"/>
        <v>1.8</v>
      </c>
      <c r="I88" s="74">
        <f t="shared" si="3"/>
        <v>6.5000000000000002E-2</v>
      </c>
      <c r="J88" s="74">
        <f t="shared" si="4"/>
        <v>1.8</v>
      </c>
      <c r="K88" s="74">
        <v>0.45</v>
      </c>
      <c r="L88" s="74">
        <f t="shared" si="5"/>
        <v>1.8</v>
      </c>
      <c r="M88" s="74">
        <f t="shared" si="6"/>
        <v>7.8E-2</v>
      </c>
      <c r="N88" s="74">
        <f t="shared" si="7"/>
        <v>1.8</v>
      </c>
      <c r="O88" s="74">
        <f t="shared" si="8"/>
        <v>6.5000000000000002E-2</v>
      </c>
      <c r="P88" s="74">
        <f t="shared" si="9"/>
        <v>1.8</v>
      </c>
      <c r="Q88" s="74">
        <f t="shared" si="10"/>
        <v>6.5000000000000002E-2</v>
      </c>
      <c r="R88" s="74">
        <f t="shared" si="11"/>
        <v>1</v>
      </c>
      <c r="S88" s="74">
        <f t="shared" si="12"/>
        <v>6.5000000000000002E-2</v>
      </c>
      <c r="T88" s="75">
        <f t="shared" si="13"/>
        <v>0.88200000000000001</v>
      </c>
      <c r="U88" s="74">
        <f t="shared" si="14"/>
        <v>5.7200000000000001E-2</v>
      </c>
      <c r="V88" s="19"/>
      <c r="W88" s="19"/>
    </row>
    <row r="89" spans="1:23" ht="38.1" customHeight="1" x14ac:dyDescent="0.25">
      <c r="A89" s="55">
        <v>0.28000000000000003</v>
      </c>
      <c r="B89" s="77">
        <v>83</v>
      </c>
      <c r="C89" s="60" t="s">
        <v>194</v>
      </c>
      <c r="D89" s="67">
        <v>1.8</v>
      </c>
      <c r="E89" s="67">
        <v>0.33</v>
      </c>
      <c r="F89" s="73">
        <f t="shared" si="0"/>
        <v>0.88200000000000001</v>
      </c>
      <c r="G89" s="74">
        <f t="shared" si="1"/>
        <v>7.2599999999999998E-2</v>
      </c>
      <c r="H89" s="74">
        <f t="shared" si="2"/>
        <v>1.8</v>
      </c>
      <c r="I89" s="74">
        <f t="shared" si="3"/>
        <v>8.2500000000000004E-2</v>
      </c>
      <c r="J89" s="74">
        <f t="shared" si="4"/>
        <v>1.8</v>
      </c>
      <c r="K89" s="74">
        <v>0.45</v>
      </c>
      <c r="L89" s="74">
        <f t="shared" si="5"/>
        <v>1.8</v>
      </c>
      <c r="M89" s="74">
        <f t="shared" si="6"/>
        <v>9.9000000000000005E-2</v>
      </c>
      <c r="N89" s="74">
        <f t="shared" si="7"/>
        <v>1.8</v>
      </c>
      <c r="O89" s="74">
        <f t="shared" si="8"/>
        <v>8.2500000000000004E-2</v>
      </c>
      <c r="P89" s="74">
        <f t="shared" si="9"/>
        <v>1.8</v>
      </c>
      <c r="Q89" s="74">
        <f t="shared" si="10"/>
        <v>8.2500000000000004E-2</v>
      </c>
      <c r="R89" s="74">
        <f t="shared" si="11"/>
        <v>1</v>
      </c>
      <c r="S89" s="74">
        <f t="shared" si="12"/>
        <v>8.2500000000000004E-2</v>
      </c>
      <c r="T89" s="75">
        <f t="shared" si="13"/>
        <v>0.88200000000000001</v>
      </c>
      <c r="U89" s="74">
        <f t="shared" si="14"/>
        <v>7.2599999999999998E-2</v>
      </c>
      <c r="V89" s="19"/>
      <c r="W89" s="19"/>
    </row>
    <row r="90" spans="1:23" ht="38.1" customHeight="1" x14ac:dyDescent="0.25">
      <c r="A90" s="55"/>
      <c r="B90" s="77">
        <v>84</v>
      </c>
      <c r="C90" s="60" t="s">
        <v>193</v>
      </c>
      <c r="D90" s="67">
        <v>1.8</v>
      </c>
      <c r="E90" s="67">
        <v>0.28000000000000003</v>
      </c>
      <c r="F90" s="73">
        <f t="shared" si="0"/>
        <v>0.88200000000000001</v>
      </c>
      <c r="G90" s="74">
        <f t="shared" si="1"/>
        <v>6.1600000000000009E-2</v>
      </c>
      <c r="H90" s="74">
        <f t="shared" si="2"/>
        <v>1.8</v>
      </c>
      <c r="I90" s="74">
        <f t="shared" si="3"/>
        <v>7.0000000000000007E-2</v>
      </c>
      <c r="J90" s="74">
        <f t="shared" si="4"/>
        <v>1.8</v>
      </c>
      <c r="K90" s="74">
        <v>0.45</v>
      </c>
      <c r="L90" s="74">
        <f t="shared" si="5"/>
        <v>1.8</v>
      </c>
      <c r="M90" s="74">
        <f t="shared" si="6"/>
        <v>8.4000000000000005E-2</v>
      </c>
      <c r="N90" s="74">
        <f t="shared" si="7"/>
        <v>1.8</v>
      </c>
      <c r="O90" s="74">
        <f t="shared" si="8"/>
        <v>7.0000000000000007E-2</v>
      </c>
      <c r="P90" s="74">
        <f t="shared" si="9"/>
        <v>1.8</v>
      </c>
      <c r="Q90" s="74">
        <f t="shared" si="10"/>
        <v>7.0000000000000007E-2</v>
      </c>
      <c r="R90" s="74">
        <f t="shared" si="11"/>
        <v>1</v>
      </c>
      <c r="S90" s="74">
        <f t="shared" si="12"/>
        <v>7.0000000000000007E-2</v>
      </c>
      <c r="T90" s="75">
        <f t="shared" si="13"/>
        <v>0.88200000000000001</v>
      </c>
      <c r="U90" s="74">
        <f t="shared" si="14"/>
        <v>6.1600000000000009E-2</v>
      </c>
      <c r="V90" s="19"/>
      <c r="W90" s="19"/>
    </row>
    <row r="91" spans="1:23" ht="38.1" customHeight="1" x14ac:dyDescent="0.25">
      <c r="A91" s="55"/>
      <c r="B91" s="77">
        <v>85</v>
      </c>
      <c r="C91" s="60" t="s">
        <v>192</v>
      </c>
      <c r="D91" s="67">
        <v>2.7</v>
      </c>
      <c r="E91" s="68">
        <v>0.5</v>
      </c>
      <c r="F91" s="73">
        <f t="shared" si="0"/>
        <v>1.323</v>
      </c>
      <c r="G91" s="74">
        <f t="shared" si="1"/>
        <v>0.11</v>
      </c>
      <c r="H91" s="74">
        <f t="shared" si="2"/>
        <v>2.7</v>
      </c>
      <c r="I91" s="74">
        <f t="shared" si="3"/>
        <v>0.125</v>
      </c>
      <c r="J91" s="74">
        <f t="shared" si="4"/>
        <v>2.7</v>
      </c>
      <c r="K91" s="74">
        <v>0.45</v>
      </c>
      <c r="L91" s="74">
        <f t="shared" si="5"/>
        <v>2.7</v>
      </c>
      <c r="M91" s="74">
        <f t="shared" si="6"/>
        <v>0.15</v>
      </c>
      <c r="N91" s="74">
        <f t="shared" si="7"/>
        <v>2.7</v>
      </c>
      <c r="O91" s="74">
        <f t="shared" si="8"/>
        <v>0.125</v>
      </c>
      <c r="P91" s="74">
        <f t="shared" si="9"/>
        <v>2.7</v>
      </c>
      <c r="Q91" s="74">
        <f t="shared" si="10"/>
        <v>0.125</v>
      </c>
      <c r="R91" s="74">
        <f t="shared" si="11"/>
        <v>1.9000000000000001</v>
      </c>
      <c r="S91" s="74">
        <f t="shared" si="12"/>
        <v>0.125</v>
      </c>
      <c r="T91" s="75">
        <f t="shared" si="13"/>
        <v>1.323</v>
      </c>
      <c r="U91" s="74">
        <f t="shared" si="14"/>
        <v>0.11</v>
      </c>
      <c r="V91" s="19"/>
      <c r="W91" s="19"/>
    </row>
    <row r="92" spans="1:23" ht="38.1" customHeight="1" x14ac:dyDescent="0.25">
      <c r="A92" s="55"/>
      <c r="B92" s="77">
        <v>86</v>
      </c>
      <c r="C92" s="60" t="s">
        <v>191</v>
      </c>
      <c r="D92" s="67">
        <v>2.7</v>
      </c>
      <c r="E92" s="68">
        <v>0.39</v>
      </c>
      <c r="F92" s="73">
        <f t="shared" si="0"/>
        <v>1.323</v>
      </c>
      <c r="G92" s="74">
        <f t="shared" si="1"/>
        <v>8.5800000000000001E-2</v>
      </c>
      <c r="H92" s="74">
        <f t="shared" si="2"/>
        <v>2.7</v>
      </c>
      <c r="I92" s="74">
        <f t="shared" si="3"/>
        <v>9.7500000000000003E-2</v>
      </c>
      <c r="J92" s="74">
        <f t="shared" si="4"/>
        <v>2.7</v>
      </c>
      <c r="K92" s="74">
        <v>0.45</v>
      </c>
      <c r="L92" s="74">
        <f t="shared" si="5"/>
        <v>2.7</v>
      </c>
      <c r="M92" s="74">
        <f t="shared" si="6"/>
        <v>0.11699999999999999</v>
      </c>
      <c r="N92" s="74">
        <f t="shared" si="7"/>
        <v>2.7</v>
      </c>
      <c r="O92" s="74">
        <f t="shared" si="8"/>
        <v>9.7500000000000003E-2</v>
      </c>
      <c r="P92" s="74">
        <f t="shared" si="9"/>
        <v>2.7</v>
      </c>
      <c r="Q92" s="74">
        <f t="shared" si="10"/>
        <v>9.7500000000000003E-2</v>
      </c>
      <c r="R92" s="74">
        <f t="shared" si="11"/>
        <v>1.9000000000000001</v>
      </c>
      <c r="S92" s="74">
        <f t="shared" si="12"/>
        <v>9.7500000000000003E-2</v>
      </c>
      <c r="T92" s="75">
        <f t="shared" si="13"/>
        <v>1.323</v>
      </c>
      <c r="U92" s="74">
        <f t="shared" si="14"/>
        <v>8.5800000000000001E-2</v>
      </c>
      <c r="V92" s="19"/>
      <c r="W92" s="19"/>
    </row>
    <row r="93" spans="1:23" ht="38.1" customHeight="1" x14ac:dyDescent="0.25">
      <c r="A93" s="55"/>
      <c r="B93" s="77">
        <v>87</v>
      </c>
      <c r="C93" s="60" t="s">
        <v>190</v>
      </c>
      <c r="D93" s="67">
        <v>2.7</v>
      </c>
      <c r="E93" s="67">
        <v>0.38</v>
      </c>
      <c r="F93" s="73">
        <f t="shared" si="0"/>
        <v>1.323</v>
      </c>
      <c r="G93" s="74">
        <f t="shared" si="1"/>
        <v>8.3600000000000008E-2</v>
      </c>
      <c r="H93" s="74">
        <f t="shared" si="2"/>
        <v>2.7</v>
      </c>
      <c r="I93" s="74">
        <f t="shared" si="3"/>
        <v>9.5000000000000001E-2</v>
      </c>
      <c r="J93" s="74">
        <f t="shared" si="4"/>
        <v>2.7</v>
      </c>
      <c r="K93" s="74">
        <v>0.45</v>
      </c>
      <c r="L93" s="74">
        <f t="shared" si="5"/>
        <v>2.7</v>
      </c>
      <c r="M93" s="74">
        <f t="shared" si="6"/>
        <v>0.11399999999999999</v>
      </c>
      <c r="N93" s="74">
        <f t="shared" si="7"/>
        <v>2.7</v>
      </c>
      <c r="O93" s="74">
        <f t="shared" si="8"/>
        <v>9.5000000000000001E-2</v>
      </c>
      <c r="P93" s="74">
        <f t="shared" si="9"/>
        <v>2.7</v>
      </c>
      <c r="Q93" s="74">
        <f t="shared" si="10"/>
        <v>9.5000000000000001E-2</v>
      </c>
      <c r="R93" s="74">
        <f t="shared" si="11"/>
        <v>1.9000000000000001</v>
      </c>
      <c r="S93" s="74">
        <f t="shared" si="12"/>
        <v>9.5000000000000001E-2</v>
      </c>
      <c r="T93" s="75">
        <f t="shared" si="13"/>
        <v>1.323</v>
      </c>
      <c r="U93" s="74">
        <f t="shared" si="14"/>
        <v>8.3600000000000008E-2</v>
      </c>
      <c r="V93" s="19"/>
      <c r="W93" s="19"/>
    </row>
    <row r="94" spans="1:23" ht="38.1" customHeight="1" x14ac:dyDescent="0.25">
      <c r="A94" s="55"/>
      <c r="B94" s="77">
        <v>88</v>
      </c>
      <c r="C94" s="60" t="s">
        <v>189</v>
      </c>
      <c r="D94" s="67">
        <v>2.7</v>
      </c>
      <c r="E94" s="67">
        <v>0.32</v>
      </c>
      <c r="F94" s="73">
        <f t="shared" si="0"/>
        <v>1.323</v>
      </c>
      <c r="G94" s="74">
        <f t="shared" si="1"/>
        <v>7.0400000000000004E-2</v>
      </c>
      <c r="H94" s="74">
        <f t="shared" si="2"/>
        <v>2.7</v>
      </c>
      <c r="I94" s="74">
        <f t="shared" si="3"/>
        <v>0.08</v>
      </c>
      <c r="J94" s="74">
        <f t="shared" si="4"/>
        <v>2.7</v>
      </c>
      <c r="K94" s="74">
        <v>0.45</v>
      </c>
      <c r="L94" s="74">
        <f t="shared" si="5"/>
        <v>2.7</v>
      </c>
      <c r="M94" s="74">
        <f t="shared" si="6"/>
        <v>9.6000000000000002E-2</v>
      </c>
      <c r="N94" s="74">
        <f t="shared" si="7"/>
        <v>2.7</v>
      </c>
      <c r="O94" s="74">
        <f t="shared" si="8"/>
        <v>0.08</v>
      </c>
      <c r="P94" s="74">
        <f t="shared" si="9"/>
        <v>2.7</v>
      </c>
      <c r="Q94" s="74">
        <f t="shared" si="10"/>
        <v>0.08</v>
      </c>
      <c r="R94" s="74">
        <f t="shared" si="11"/>
        <v>1.9000000000000001</v>
      </c>
      <c r="S94" s="74">
        <f t="shared" si="12"/>
        <v>0.08</v>
      </c>
      <c r="T94" s="75">
        <f t="shared" si="13"/>
        <v>1.323</v>
      </c>
      <c r="U94" s="74">
        <f t="shared" si="14"/>
        <v>7.0400000000000004E-2</v>
      </c>
      <c r="V94" s="19"/>
      <c r="W94" s="19"/>
    </row>
    <row r="95" spans="1:23" ht="38.1" customHeight="1" x14ac:dyDescent="0.25">
      <c r="A95" s="55"/>
      <c r="B95" s="77">
        <v>89</v>
      </c>
      <c r="C95" s="60" t="s">
        <v>188</v>
      </c>
      <c r="D95" s="67">
        <v>2.7</v>
      </c>
      <c r="E95" s="67">
        <v>0.31</v>
      </c>
      <c r="F95" s="73">
        <f t="shared" si="0"/>
        <v>1.323</v>
      </c>
      <c r="G95" s="74">
        <f t="shared" si="1"/>
        <v>6.8199999999999997E-2</v>
      </c>
      <c r="H95" s="74">
        <f t="shared" si="2"/>
        <v>2.7</v>
      </c>
      <c r="I95" s="74">
        <f t="shared" si="3"/>
        <v>7.7499999999999999E-2</v>
      </c>
      <c r="J95" s="74">
        <f t="shared" si="4"/>
        <v>2.7</v>
      </c>
      <c r="K95" s="74">
        <v>0.45</v>
      </c>
      <c r="L95" s="74">
        <f t="shared" si="5"/>
        <v>2.7</v>
      </c>
      <c r="M95" s="74">
        <f t="shared" si="6"/>
        <v>9.2999999999999999E-2</v>
      </c>
      <c r="N95" s="74">
        <f t="shared" si="7"/>
        <v>2.7</v>
      </c>
      <c r="O95" s="74">
        <f t="shared" si="8"/>
        <v>7.7499999999999999E-2</v>
      </c>
      <c r="P95" s="74">
        <f t="shared" si="9"/>
        <v>2.7</v>
      </c>
      <c r="Q95" s="74">
        <f t="shared" si="10"/>
        <v>7.7499999999999999E-2</v>
      </c>
      <c r="R95" s="74">
        <f t="shared" si="11"/>
        <v>1.9000000000000001</v>
      </c>
      <c r="S95" s="74">
        <f t="shared" si="12"/>
        <v>7.7499999999999999E-2</v>
      </c>
      <c r="T95" s="75">
        <f t="shared" si="13"/>
        <v>1.323</v>
      </c>
      <c r="U95" s="74">
        <f t="shared" si="14"/>
        <v>6.8199999999999997E-2</v>
      </c>
      <c r="V95" s="19"/>
      <c r="W95" s="19"/>
    </row>
    <row r="96" spans="1:23" ht="38.1" customHeight="1" x14ac:dyDescent="0.25">
      <c r="A96" s="55"/>
      <c r="B96" s="77">
        <v>90</v>
      </c>
      <c r="C96" s="60" t="s">
        <v>187</v>
      </c>
      <c r="D96" s="67">
        <v>2.7</v>
      </c>
      <c r="E96" s="67">
        <v>0.28999999999999998</v>
      </c>
      <c r="F96" s="73">
        <f t="shared" si="0"/>
        <v>1.323</v>
      </c>
      <c r="G96" s="74">
        <f t="shared" si="1"/>
        <v>6.3799999999999996E-2</v>
      </c>
      <c r="H96" s="74">
        <f t="shared" si="2"/>
        <v>2.7</v>
      </c>
      <c r="I96" s="74">
        <f t="shared" si="3"/>
        <v>7.2499999999999995E-2</v>
      </c>
      <c r="J96" s="74">
        <f t="shared" si="4"/>
        <v>2.7</v>
      </c>
      <c r="K96" s="74">
        <v>0.45</v>
      </c>
      <c r="L96" s="74">
        <f t="shared" si="5"/>
        <v>2.7</v>
      </c>
      <c r="M96" s="74">
        <f t="shared" si="6"/>
        <v>8.6999999999999994E-2</v>
      </c>
      <c r="N96" s="74">
        <f t="shared" si="7"/>
        <v>2.7</v>
      </c>
      <c r="O96" s="74">
        <f t="shared" si="8"/>
        <v>7.2499999999999995E-2</v>
      </c>
      <c r="P96" s="74">
        <f t="shared" si="9"/>
        <v>2.7</v>
      </c>
      <c r="Q96" s="74">
        <f t="shared" si="10"/>
        <v>7.2499999999999995E-2</v>
      </c>
      <c r="R96" s="74">
        <f t="shared" si="11"/>
        <v>1.9000000000000001</v>
      </c>
      <c r="S96" s="74">
        <f t="shared" si="12"/>
        <v>7.2499999999999995E-2</v>
      </c>
      <c r="T96" s="75">
        <f t="shared" si="13"/>
        <v>1.323</v>
      </c>
      <c r="U96" s="74">
        <f t="shared" si="14"/>
        <v>6.3799999999999996E-2</v>
      </c>
      <c r="V96" s="19"/>
      <c r="W96" s="19"/>
    </row>
    <row r="97" spans="1:23" ht="38.1" customHeight="1" x14ac:dyDescent="0.25">
      <c r="A97" s="55">
        <v>0.47</v>
      </c>
      <c r="B97" s="77">
        <v>91</v>
      </c>
      <c r="C97" s="60" t="s">
        <v>186</v>
      </c>
      <c r="D97" s="67">
        <v>2.7</v>
      </c>
      <c r="E97" s="67">
        <v>0.34</v>
      </c>
      <c r="F97" s="73">
        <f t="shared" si="0"/>
        <v>1.323</v>
      </c>
      <c r="G97" s="74">
        <f t="shared" si="1"/>
        <v>7.4800000000000005E-2</v>
      </c>
      <c r="H97" s="74">
        <f t="shared" si="2"/>
        <v>2.7</v>
      </c>
      <c r="I97" s="74">
        <f t="shared" si="3"/>
        <v>8.5000000000000006E-2</v>
      </c>
      <c r="J97" s="74">
        <f t="shared" si="4"/>
        <v>2.7</v>
      </c>
      <c r="K97" s="74">
        <v>0.45</v>
      </c>
      <c r="L97" s="74">
        <f t="shared" si="5"/>
        <v>2.7</v>
      </c>
      <c r="M97" s="74">
        <f t="shared" si="6"/>
        <v>0.10200000000000001</v>
      </c>
      <c r="N97" s="74">
        <f t="shared" si="7"/>
        <v>2.7</v>
      </c>
      <c r="O97" s="74">
        <f t="shared" si="8"/>
        <v>8.5000000000000006E-2</v>
      </c>
      <c r="P97" s="74">
        <f t="shared" si="9"/>
        <v>2.7</v>
      </c>
      <c r="Q97" s="74">
        <f t="shared" si="10"/>
        <v>8.5000000000000006E-2</v>
      </c>
      <c r="R97" s="74">
        <f t="shared" si="11"/>
        <v>1.9000000000000001</v>
      </c>
      <c r="S97" s="74">
        <f t="shared" si="12"/>
        <v>8.5000000000000006E-2</v>
      </c>
      <c r="T97" s="75">
        <f t="shared" si="13"/>
        <v>1.323</v>
      </c>
      <c r="U97" s="74">
        <f t="shared" si="14"/>
        <v>7.4800000000000005E-2</v>
      </c>
      <c r="V97" s="19"/>
      <c r="W97" s="19"/>
    </row>
    <row r="98" spans="1:23" ht="38.1" customHeight="1" x14ac:dyDescent="0.25">
      <c r="A98" s="55">
        <v>0.38</v>
      </c>
      <c r="B98" s="77">
        <v>92</v>
      </c>
      <c r="C98" s="60" t="s">
        <v>185</v>
      </c>
      <c r="D98" s="67">
        <v>2.7</v>
      </c>
      <c r="E98" s="67">
        <v>0.34</v>
      </c>
      <c r="F98" s="73">
        <f t="shared" si="0"/>
        <v>1.323</v>
      </c>
      <c r="G98" s="74">
        <f t="shared" si="1"/>
        <v>7.4800000000000005E-2</v>
      </c>
      <c r="H98" s="74">
        <f t="shared" si="2"/>
        <v>2.7</v>
      </c>
      <c r="I98" s="74">
        <f t="shared" si="3"/>
        <v>8.5000000000000006E-2</v>
      </c>
      <c r="J98" s="74">
        <f t="shared" si="4"/>
        <v>2.7</v>
      </c>
      <c r="K98" s="74">
        <v>0.45</v>
      </c>
      <c r="L98" s="74">
        <f t="shared" si="5"/>
        <v>2.7</v>
      </c>
      <c r="M98" s="74">
        <f t="shared" si="6"/>
        <v>0.10200000000000001</v>
      </c>
      <c r="N98" s="74">
        <f t="shared" si="7"/>
        <v>2.7</v>
      </c>
      <c r="O98" s="74">
        <f t="shared" si="8"/>
        <v>8.5000000000000006E-2</v>
      </c>
      <c r="P98" s="74">
        <f t="shared" si="9"/>
        <v>2.7</v>
      </c>
      <c r="Q98" s="74">
        <f t="shared" si="10"/>
        <v>8.5000000000000006E-2</v>
      </c>
      <c r="R98" s="74">
        <f t="shared" si="11"/>
        <v>1.9000000000000001</v>
      </c>
      <c r="S98" s="74">
        <f t="shared" si="12"/>
        <v>8.5000000000000006E-2</v>
      </c>
      <c r="T98" s="75">
        <f t="shared" si="13"/>
        <v>1.323</v>
      </c>
      <c r="U98" s="74">
        <f t="shared" si="14"/>
        <v>7.4800000000000005E-2</v>
      </c>
      <c r="V98" s="19"/>
      <c r="W98" s="19"/>
    </row>
    <row r="99" spans="1:23" ht="38.1" customHeight="1" x14ac:dyDescent="0.25">
      <c r="A99" s="55">
        <v>0.23</v>
      </c>
      <c r="B99" s="77">
        <v>93</v>
      </c>
      <c r="C99" s="60" t="s">
        <v>184</v>
      </c>
      <c r="D99" s="67">
        <v>2.7</v>
      </c>
      <c r="E99" s="67">
        <v>0.32</v>
      </c>
      <c r="F99" s="73">
        <f t="shared" si="0"/>
        <v>1.323</v>
      </c>
      <c r="G99" s="74">
        <f t="shared" si="1"/>
        <v>7.0400000000000004E-2</v>
      </c>
      <c r="H99" s="74">
        <f t="shared" si="2"/>
        <v>2.7</v>
      </c>
      <c r="I99" s="74">
        <f t="shared" si="3"/>
        <v>0.08</v>
      </c>
      <c r="J99" s="74">
        <f t="shared" si="4"/>
        <v>2.7</v>
      </c>
      <c r="K99" s="74">
        <v>0.45</v>
      </c>
      <c r="L99" s="74">
        <f t="shared" si="5"/>
        <v>2.7</v>
      </c>
      <c r="M99" s="74">
        <f t="shared" si="6"/>
        <v>9.6000000000000002E-2</v>
      </c>
      <c r="N99" s="74">
        <f t="shared" si="7"/>
        <v>2.7</v>
      </c>
      <c r="O99" s="74">
        <f t="shared" si="8"/>
        <v>0.08</v>
      </c>
      <c r="P99" s="74">
        <f t="shared" si="9"/>
        <v>2.7</v>
      </c>
      <c r="Q99" s="74">
        <f t="shared" si="10"/>
        <v>0.08</v>
      </c>
      <c r="R99" s="74">
        <f t="shared" si="11"/>
        <v>1.9000000000000001</v>
      </c>
      <c r="S99" s="74">
        <f t="shared" si="12"/>
        <v>0.08</v>
      </c>
      <c r="T99" s="75">
        <f t="shared" si="13"/>
        <v>1.323</v>
      </c>
      <c r="U99" s="74">
        <f t="shared" si="14"/>
        <v>7.0400000000000004E-2</v>
      </c>
      <c r="V99" s="19"/>
      <c r="W99" s="19"/>
    </row>
    <row r="100" spans="1:23" ht="38.1" customHeight="1" x14ac:dyDescent="0.25">
      <c r="A100" s="55">
        <v>0.26</v>
      </c>
      <c r="B100" s="77">
        <v>94</v>
      </c>
      <c r="C100" s="60" t="s">
        <v>183</v>
      </c>
      <c r="D100" s="67">
        <v>2.79</v>
      </c>
      <c r="E100" s="67">
        <v>0.43</v>
      </c>
      <c r="F100" s="73">
        <f t="shared" ref="F100:F194" si="30">D100*0.49</f>
        <v>1.3671</v>
      </c>
      <c r="G100" s="74">
        <f t="shared" ref="G100:G194" si="31">E100*0.22</f>
        <v>9.4600000000000004E-2</v>
      </c>
      <c r="H100" s="74">
        <f t="shared" ref="H100:H194" si="32">D100</f>
        <v>2.79</v>
      </c>
      <c r="I100" s="74">
        <f t="shared" ref="I100:I194" si="33">E100*0.25</f>
        <v>0.1075</v>
      </c>
      <c r="J100" s="74">
        <f t="shared" ref="J100:J194" si="34">D100</f>
        <v>2.79</v>
      </c>
      <c r="K100" s="74">
        <v>0.45</v>
      </c>
      <c r="L100" s="74">
        <f t="shared" ref="L100:L194" si="35">D100</f>
        <v>2.79</v>
      </c>
      <c r="M100" s="74">
        <f t="shared" ref="M100:M194" si="36">E100*0.3</f>
        <v>0.129</v>
      </c>
      <c r="N100" s="74">
        <f t="shared" ref="N100:N194" si="37">D100</f>
        <v>2.79</v>
      </c>
      <c r="O100" s="74">
        <f t="shared" ref="O100:O194" si="38">E100*0.25</f>
        <v>0.1075</v>
      </c>
      <c r="P100" s="74">
        <f t="shared" ref="P100:P194" si="39">D100</f>
        <v>2.79</v>
      </c>
      <c r="Q100" s="74">
        <f t="shared" ref="Q100:Q194" si="40">E100*0.25</f>
        <v>0.1075</v>
      </c>
      <c r="R100" s="74">
        <f t="shared" ref="R100:R194" si="41">D100-0.8</f>
        <v>1.99</v>
      </c>
      <c r="S100" s="74">
        <f t="shared" ref="S100:S194" si="42">E100*0.25</f>
        <v>0.1075</v>
      </c>
      <c r="T100" s="75">
        <f t="shared" ref="T100:T194" si="43">D100*0.49</f>
        <v>1.3671</v>
      </c>
      <c r="U100" s="74">
        <f t="shared" ref="U100:U194" si="44">E100*0.22</f>
        <v>9.4600000000000004E-2</v>
      </c>
      <c r="V100" s="19"/>
      <c r="W100" s="19"/>
    </row>
    <row r="101" spans="1:23" ht="38.1" customHeight="1" x14ac:dyDescent="0.25">
      <c r="A101" s="55"/>
      <c r="B101" s="77">
        <v>95</v>
      </c>
      <c r="C101" s="60" t="s">
        <v>182</v>
      </c>
      <c r="D101" s="67">
        <v>2.79</v>
      </c>
      <c r="E101" s="67">
        <v>0.41</v>
      </c>
      <c r="F101" s="73">
        <f t="shared" si="30"/>
        <v>1.3671</v>
      </c>
      <c r="G101" s="74">
        <f t="shared" si="31"/>
        <v>9.0199999999999989E-2</v>
      </c>
      <c r="H101" s="74">
        <f t="shared" si="32"/>
        <v>2.79</v>
      </c>
      <c r="I101" s="74">
        <f t="shared" si="33"/>
        <v>0.10249999999999999</v>
      </c>
      <c r="J101" s="74">
        <f t="shared" si="34"/>
        <v>2.79</v>
      </c>
      <c r="K101" s="74">
        <v>0.45</v>
      </c>
      <c r="L101" s="74">
        <f t="shared" si="35"/>
        <v>2.79</v>
      </c>
      <c r="M101" s="74">
        <f t="shared" si="36"/>
        <v>0.12299999999999998</v>
      </c>
      <c r="N101" s="74">
        <f t="shared" si="37"/>
        <v>2.79</v>
      </c>
      <c r="O101" s="74">
        <f t="shared" si="38"/>
        <v>0.10249999999999999</v>
      </c>
      <c r="P101" s="74">
        <f t="shared" si="39"/>
        <v>2.79</v>
      </c>
      <c r="Q101" s="74">
        <f t="shared" si="40"/>
        <v>0.10249999999999999</v>
      </c>
      <c r="R101" s="74">
        <f t="shared" si="41"/>
        <v>1.99</v>
      </c>
      <c r="S101" s="74">
        <f t="shared" si="42"/>
        <v>0.10249999999999999</v>
      </c>
      <c r="T101" s="75">
        <f t="shared" si="43"/>
        <v>1.3671</v>
      </c>
      <c r="U101" s="74">
        <f t="shared" si="44"/>
        <v>9.0199999999999989E-2</v>
      </c>
      <c r="V101" s="19"/>
      <c r="W101" s="19"/>
    </row>
    <row r="102" spans="1:23" ht="38.1" customHeight="1" x14ac:dyDescent="0.25">
      <c r="A102" s="55"/>
      <c r="B102" s="77">
        <v>96</v>
      </c>
      <c r="C102" s="60" t="s">
        <v>181</v>
      </c>
      <c r="D102" s="67">
        <v>2.79</v>
      </c>
      <c r="E102" s="67">
        <v>0.22</v>
      </c>
      <c r="F102" s="73">
        <f t="shared" si="30"/>
        <v>1.3671</v>
      </c>
      <c r="G102" s="74">
        <f t="shared" si="31"/>
        <v>4.8399999999999999E-2</v>
      </c>
      <c r="H102" s="74">
        <f t="shared" si="32"/>
        <v>2.79</v>
      </c>
      <c r="I102" s="74">
        <f t="shared" si="33"/>
        <v>5.5E-2</v>
      </c>
      <c r="J102" s="74">
        <f t="shared" si="34"/>
        <v>2.79</v>
      </c>
      <c r="K102" s="74">
        <v>0.45</v>
      </c>
      <c r="L102" s="74">
        <f t="shared" si="35"/>
        <v>2.79</v>
      </c>
      <c r="M102" s="74">
        <f t="shared" si="36"/>
        <v>6.6000000000000003E-2</v>
      </c>
      <c r="N102" s="74">
        <f t="shared" si="37"/>
        <v>2.79</v>
      </c>
      <c r="O102" s="74">
        <f t="shared" si="38"/>
        <v>5.5E-2</v>
      </c>
      <c r="P102" s="74">
        <f t="shared" si="39"/>
        <v>2.79</v>
      </c>
      <c r="Q102" s="74">
        <f t="shared" si="40"/>
        <v>5.5E-2</v>
      </c>
      <c r="R102" s="74">
        <f t="shared" si="41"/>
        <v>1.99</v>
      </c>
      <c r="S102" s="74">
        <f t="shared" si="42"/>
        <v>5.5E-2</v>
      </c>
      <c r="T102" s="75">
        <f t="shared" si="43"/>
        <v>1.3671</v>
      </c>
      <c r="U102" s="74">
        <f t="shared" si="44"/>
        <v>4.8399999999999999E-2</v>
      </c>
      <c r="V102" s="19"/>
      <c r="W102" s="19"/>
    </row>
    <row r="103" spans="1:23" ht="38.1" customHeight="1" x14ac:dyDescent="0.25">
      <c r="A103" s="55"/>
      <c r="B103" s="77">
        <v>97</v>
      </c>
      <c r="C103" s="60" t="s">
        <v>180</v>
      </c>
      <c r="D103" s="67">
        <v>2.79</v>
      </c>
      <c r="E103" s="67">
        <v>0.23</v>
      </c>
      <c r="F103" s="73">
        <f t="shared" si="30"/>
        <v>1.3671</v>
      </c>
      <c r="G103" s="74">
        <f t="shared" si="31"/>
        <v>5.0599999999999999E-2</v>
      </c>
      <c r="H103" s="74">
        <f t="shared" si="32"/>
        <v>2.79</v>
      </c>
      <c r="I103" s="74">
        <f t="shared" si="33"/>
        <v>5.7500000000000002E-2</v>
      </c>
      <c r="J103" s="74">
        <f t="shared" si="34"/>
        <v>2.79</v>
      </c>
      <c r="K103" s="74">
        <v>0.45</v>
      </c>
      <c r="L103" s="74">
        <f t="shared" si="35"/>
        <v>2.79</v>
      </c>
      <c r="M103" s="74">
        <f t="shared" si="36"/>
        <v>6.9000000000000006E-2</v>
      </c>
      <c r="N103" s="74">
        <f t="shared" si="37"/>
        <v>2.79</v>
      </c>
      <c r="O103" s="74">
        <f t="shared" si="38"/>
        <v>5.7500000000000002E-2</v>
      </c>
      <c r="P103" s="74">
        <f t="shared" si="39"/>
        <v>2.79</v>
      </c>
      <c r="Q103" s="74">
        <f t="shared" si="40"/>
        <v>5.7500000000000002E-2</v>
      </c>
      <c r="R103" s="74">
        <f t="shared" si="41"/>
        <v>1.99</v>
      </c>
      <c r="S103" s="74">
        <f t="shared" si="42"/>
        <v>5.7500000000000002E-2</v>
      </c>
      <c r="T103" s="75">
        <f t="shared" si="43"/>
        <v>1.3671</v>
      </c>
      <c r="U103" s="74">
        <f t="shared" si="44"/>
        <v>5.0599999999999999E-2</v>
      </c>
      <c r="V103" s="19"/>
      <c r="W103" s="19"/>
    </row>
    <row r="104" spans="1:23" ht="38.1" customHeight="1" x14ac:dyDescent="0.25">
      <c r="A104" s="55"/>
      <c r="B104" s="77">
        <v>98</v>
      </c>
      <c r="C104" s="60" t="s">
        <v>179</v>
      </c>
      <c r="D104" s="67">
        <v>2.7</v>
      </c>
      <c r="E104" s="67">
        <v>0.28000000000000003</v>
      </c>
      <c r="F104" s="73">
        <f t="shared" si="30"/>
        <v>1.323</v>
      </c>
      <c r="G104" s="74">
        <f t="shared" si="31"/>
        <v>6.1600000000000009E-2</v>
      </c>
      <c r="H104" s="74">
        <f t="shared" si="32"/>
        <v>2.7</v>
      </c>
      <c r="I104" s="74">
        <f t="shared" si="33"/>
        <v>7.0000000000000007E-2</v>
      </c>
      <c r="J104" s="74">
        <f t="shared" si="34"/>
        <v>2.7</v>
      </c>
      <c r="K104" s="74">
        <v>0.45</v>
      </c>
      <c r="L104" s="74">
        <f t="shared" si="35"/>
        <v>2.7</v>
      </c>
      <c r="M104" s="74">
        <f t="shared" si="36"/>
        <v>8.4000000000000005E-2</v>
      </c>
      <c r="N104" s="74">
        <f t="shared" si="37"/>
        <v>2.7</v>
      </c>
      <c r="O104" s="74">
        <f t="shared" si="38"/>
        <v>7.0000000000000007E-2</v>
      </c>
      <c r="P104" s="74">
        <f t="shared" si="39"/>
        <v>2.7</v>
      </c>
      <c r="Q104" s="74">
        <f t="shared" si="40"/>
        <v>7.0000000000000007E-2</v>
      </c>
      <c r="R104" s="74">
        <f t="shared" si="41"/>
        <v>1.9000000000000001</v>
      </c>
      <c r="S104" s="74">
        <f t="shared" si="42"/>
        <v>7.0000000000000007E-2</v>
      </c>
      <c r="T104" s="75">
        <f t="shared" si="43"/>
        <v>1.323</v>
      </c>
      <c r="U104" s="74">
        <f t="shared" si="44"/>
        <v>6.1600000000000009E-2</v>
      </c>
      <c r="V104" s="19"/>
      <c r="W104" s="19"/>
    </row>
    <row r="105" spans="1:23" ht="38.1" customHeight="1" x14ac:dyDescent="0.25">
      <c r="A105" s="55"/>
      <c r="B105" s="77">
        <v>99</v>
      </c>
      <c r="C105" s="60" t="s">
        <v>178</v>
      </c>
      <c r="D105" s="67">
        <v>2.7</v>
      </c>
      <c r="E105" s="67">
        <v>0.28000000000000003</v>
      </c>
      <c r="F105" s="73">
        <f t="shared" si="30"/>
        <v>1.323</v>
      </c>
      <c r="G105" s="74">
        <f t="shared" si="31"/>
        <v>6.1600000000000009E-2</v>
      </c>
      <c r="H105" s="74">
        <f t="shared" si="32"/>
        <v>2.7</v>
      </c>
      <c r="I105" s="74">
        <f t="shared" si="33"/>
        <v>7.0000000000000007E-2</v>
      </c>
      <c r="J105" s="74">
        <f t="shared" si="34"/>
        <v>2.7</v>
      </c>
      <c r="K105" s="74">
        <v>0.45</v>
      </c>
      <c r="L105" s="74">
        <f t="shared" si="35"/>
        <v>2.7</v>
      </c>
      <c r="M105" s="74">
        <f t="shared" si="36"/>
        <v>8.4000000000000005E-2</v>
      </c>
      <c r="N105" s="74">
        <f t="shared" si="37"/>
        <v>2.7</v>
      </c>
      <c r="O105" s="74">
        <f t="shared" si="38"/>
        <v>7.0000000000000007E-2</v>
      </c>
      <c r="P105" s="74">
        <f t="shared" si="39"/>
        <v>2.7</v>
      </c>
      <c r="Q105" s="74">
        <f t="shared" si="40"/>
        <v>7.0000000000000007E-2</v>
      </c>
      <c r="R105" s="74">
        <f t="shared" si="41"/>
        <v>1.9000000000000001</v>
      </c>
      <c r="S105" s="74">
        <f t="shared" si="42"/>
        <v>7.0000000000000007E-2</v>
      </c>
      <c r="T105" s="75">
        <f t="shared" si="43"/>
        <v>1.323</v>
      </c>
      <c r="U105" s="74">
        <f t="shared" si="44"/>
        <v>6.1600000000000009E-2</v>
      </c>
      <c r="V105" s="19"/>
      <c r="W105" s="19"/>
    </row>
    <row r="106" spans="1:23" ht="38.1" customHeight="1" x14ac:dyDescent="0.25">
      <c r="A106" s="55"/>
      <c r="B106" s="77">
        <v>100</v>
      </c>
      <c r="C106" s="60" t="s">
        <v>177</v>
      </c>
      <c r="D106" s="67">
        <v>2.7</v>
      </c>
      <c r="E106" s="67">
        <v>0.26</v>
      </c>
      <c r="F106" s="73">
        <f t="shared" si="30"/>
        <v>1.323</v>
      </c>
      <c r="G106" s="74">
        <f t="shared" si="31"/>
        <v>5.7200000000000001E-2</v>
      </c>
      <c r="H106" s="74">
        <f t="shared" si="32"/>
        <v>2.7</v>
      </c>
      <c r="I106" s="74">
        <f t="shared" si="33"/>
        <v>6.5000000000000002E-2</v>
      </c>
      <c r="J106" s="74">
        <f t="shared" si="34"/>
        <v>2.7</v>
      </c>
      <c r="K106" s="74">
        <v>0.45</v>
      </c>
      <c r="L106" s="74">
        <f t="shared" si="35"/>
        <v>2.7</v>
      </c>
      <c r="M106" s="74">
        <f t="shared" si="36"/>
        <v>7.8E-2</v>
      </c>
      <c r="N106" s="74">
        <f t="shared" si="37"/>
        <v>2.7</v>
      </c>
      <c r="O106" s="74">
        <f t="shared" si="38"/>
        <v>6.5000000000000002E-2</v>
      </c>
      <c r="P106" s="74">
        <f t="shared" si="39"/>
        <v>2.7</v>
      </c>
      <c r="Q106" s="74">
        <f t="shared" si="40"/>
        <v>6.5000000000000002E-2</v>
      </c>
      <c r="R106" s="74">
        <f t="shared" si="41"/>
        <v>1.9000000000000001</v>
      </c>
      <c r="S106" s="74">
        <f t="shared" si="42"/>
        <v>6.5000000000000002E-2</v>
      </c>
      <c r="T106" s="75">
        <f t="shared" si="43"/>
        <v>1.323</v>
      </c>
      <c r="U106" s="74">
        <f t="shared" si="44"/>
        <v>5.7200000000000001E-2</v>
      </c>
      <c r="V106" s="19"/>
      <c r="W106" s="19"/>
    </row>
    <row r="107" spans="1:23" ht="38.1" customHeight="1" x14ac:dyDescent="0.25">
      <c r="A107" s="55"/>
      <c r="B107" s="77">
        <v>101</v>
      </c>
      <c r="C107" s="60" t="s">
        <v>176</v>
      </c>
      <c r="D107" s="67">
        <v>2.7</v>
      </c>
      <c r="E107" s="67">
        <v>0.25</v>
      </c>
      <c r="F107" s="73">
        <f t="shared" si="30"/>
        <v>1.323</v>
      </c>
      <c r="G107" s="74">
        <f t="shared" si="31"/>
        <v>5.5E-2</v>
      </c>
      <c r="H107" s="74">
        <f t="shared" si="32"/>
        <v>2.7</v>
      </c>
      <c r="I107" s="74">
        <f t="shared" si="33"/>
        <v>6.25E-2</v>
      </c>
      <c r="J107" s="74">
        <f t="shared" si="34"/>
        <v>2.7</v>
      </c>
      <c r="K107" s="74">
        <v>0.45</v>
      </c>
      <c r="L107" s="74">
        <f t="shared" si="35"/>
        <v>2.7</v>
      </c>
      <c r="M107" s="74">
        <f t="shared" si="36"/>
        <v>7.4999999999999997E-2</v>
      </c>
      <c r="N107" s="74">
        <f t="shared" si="37"/>
        <v>2.7</v>
      </c>
      <c r="O107" s="74">
        <f t="shared" si="38"/>
        <v>6.25E-2</v>
      </c>
      <c r="P107" s="74">
        <f t="shared" si="39"/>
        <v>2.7</v>
      </c>
      <c r="Q107" s="74">
        <f t="shared" si="40"/>
        <v>6.25E-2</v>
      </c>
      <c r="R107" s="74">
        <f t="shared" si="41"/>
        <v>1.9000000000000001</v>
      </c>
      <c r="S107" s="74">
        <f t="shared" si="42"/>
        <v>6.25E-2</v>
      </c>
      <c r="T107" s="75">
        <f t="shared" si="43"/>
        <v>1.323</v>
      </c>
      <c r="U107" s="74">
        <f t="shared" si="44"/>
        <v>5.5E-2</v>
      </c>
      <c r="V107" s="19"/>
      <c r="W107" s="19"/>
    </row>
    <row r="108" spans="1:23" ht="38.1" customHeight="1" x14ac:dyDescent="0.25">
      <c r="A108" s="55"/>
      <c r="B108" s="77">
        <v>102</v>
      </c>
      <c r="C108" s="60" t="s">
        <v>175</v>
      </c>
      <c r="D108" s="67">
        <v>2.7</v>
      </c>
      <c r="E108" s="67">
        <v>0.26</v>
      </c>
      <c r="F108" s="73">
        <f t="shared" si="30"/>
        <v>1.323</v>
      </c>
      <c r="G108" s="74">
        <f t="shared" si="31"/>
        <v>5.7200000000000001E-2</v>
      </c>
      <c r="H108" s="74">
        <f t="shared" si="32"/>
        <v>2.7</v>
      </c>
      <c r="I108" s="74">
        <f t="shared" si="33"/>
        <v>6.5000000000000002E-2</v>
      </c>
      <c r="J108" s="74">
        <f t="shared" si="34"/>
        <v>2.7</v>
      </c>
      <c r="K108" s="74">
        <v>0.45</v>
      </c>
      <c r="L108" s="74">
        <f t="shared" si="35"/>
        <v>2.7</v>
      </c>
      <c r="M108" s="74">
        <f t="shared" si="36"/>
        <v>7.8E-2</v>
      </c>
      <c r="N108" s="74">
        <f t="shared" si="37"/>
        <v>2.7</v>
      </c>
      <c r="O108" s="74">
        <f t="shared" si="38"/>
        <v>6.5000000000000002E-2</v>
      </c>
      <c r="P108" s="74">
        <f t="shared" si="39"/>
        <v>2.7</v>
      </c>
      <c r="Q108" s="74">
        <f t="shared" si="40"/>
        <v>6.5000000000000002E-2</v>
      </c>
      <c r="R108" s="74">
        <f t="shared" si="41"/>
        <v>1.9000000000000001</v>
      </c>
      <c r="S108" s="74">
        <f t="shared" si="42"/>
        <v>6.5000000000000002E-2</v>
      </c>
      <c r="T108" s="75">
        <f t="shared" si="43"/>
        <v>1.323</v>
      </c>
      <c r="U108" s="74">
        <f t="shared" si="44"/>
        <v>5.7200000000000001E-2</v>
      </c>
      <c r="V108" s="19"/>
      <c r="W108" s="19"/>
    </row>
    <row r="109" spans="1:23" ht="38.1" customHeight="1" x14ac:dyDescent="0.25">
      <c r="A109" s="55"/>
      <c r="B109" s="77">
        <v>103</v>
      </c>
      <c r="C109" s="60" t="s">
        <v>174</v>
      </c>
      <c r="D109" s="67">
        <v>2.7</v>
      </c>
      <c r="E109" s="67">
        <v>0.33</v>
      </c>
      <c r="F109" s="73">
        <f t="shared" si="30"/>
        <v>1.323</v>
      </c>
      <c r="G109" s="74">
        <f t="shared" si="31"/>
        <v>7.2599999999999998E-2</v>
      </c>
      <c r="H109" s="74">
        <f t="shared" si="32"/>
        <v>2.7</v>
      </c>
      <c r="I109" s="74">
        <f t="shared" si="33"/>
        <v>8.2500000000000004E-2</v>
      </c>
      <c r="J109" s="74">
        <f t="shared" si="34"/>
        <v>2.7</v>
      </c>
      <c r="K109" s="74">
        <v>0.45</v>
      </c>
      <c r="L109" s="74">
        <f t="shared" si="35"/>
        <v>2.7</v>
      </c>
      <c r="M109" s="74">
        <f t="shared" si="36"/>
        <v>9.9000000000000005E-2</v>
      </c>
      <c r="N109" s="74">
        <f t="shared" si="37"/>
        <v>2.7</v>
      </c>
      <c r="O109" s="74">
        <f t="shared" si="38"/>
        <v>8.2500000000000004E-2</v>
      </c>
      <c r="P109" s="74">
        <f t="shared" si="39"/>
        <v>2.7</v>
      </c>
      <c r="Q109" s="74">
        <f t="shared" si="40"/>
        <v>8.2500000000000004E-2</v>
      </c>
      <c r="R109" s="74">
        <f t="shared" si="41"/>
        <v>1.9000000000000001</v>
      </c>
      <c r="S109" s="74">
        <f t="shared" si="42"/>
        <v>8.2500000000000004E-2</v>
      </c>
      <c r="T109" s="75">
        <f t="shared" si="43"/>
        <v>1.323</v>
      </c>
      <c r="U109" s="74">
        <f t="shared" si="44"/>
        <v>7.2599999999999998E-2</v>
      </c>
      <c r="V109" s="19"/>
      <c r="W109" s="19"/>
    </row>
    <row r="110" spans="1:23" ht="38.1" customHeight="1" x14ac:dyDescent="0.25">
      <c r="A110" s="55"/>
      <c r="B110" s="77">
        <v>104</v>
      </c>
      <c r="C110" s="66" t="s">
        <v>173</v>
      </c>
      <c r="D110" s="67">
        <v>2.7</v>
      </c>
      <c r="E110" s="67">
        <v>0.22</v>
      </c>
      <c r="F110" s="73">
        <f t="shared" si="30"/>
        <v>1.323</v>
      </c>
      <c r="G110" s="74">
        <f t="shared" si="31"/>
        <v>4.8399999999999999E-2</v>
      </c>
      <c r="H110" s="74">
        <f t="shared" si="32"/>
        <v>2.7</v>
      </c>
      <c r="I110" s="74">
        <f t="shared" si="33"/>
        <v>5.5E-2</v>
      </c>
      <c r="J110" s="74">
        <f t="shared" si="34"/>
        <v>2.7</v>
      </c>
      <c r="K110" s="74">
        <v>0.45</v>
      </c>
      <c r="L110" s="74">
        <f t="shared" si="35"/>
        <v>2.7</v>
      </c>
      <c r="M110" s="74">
        <f t="shared" si="36"/>
        <v>6.6000000000000003E-2</v>
      </c>
      <c r="N110" s="74">
        <f t="shared" si="37"/>
        <v>2.7</v>
      </c>
      <c r="O110" s="74">
        <f t="shared" si="38"/>
        <v>5.5E-2</v>
      </c>
      <c r="P110" s="74">
        <f t="shared" si="39"/>
        <v>2.7</v>
      </c>
      <c r="Q110" s="74">
        <f t="shared" si="40"/>
        <v>5.5E-2</v>
      </c>
      <c r="R110" s="74">
        <f t="shared" si="41"/>
        <v>1.9000000000000001</v>
      </c>
      <c r="S110" s="74">
        <f t="shared" si="42"/>
        <v>5.5E-2</v>
      </c>
      <c r="T110" s="75">
        <f t="shared" si="43"/>
        <v>1.323</v>
      </c>
      <c r="U110" s="74">
        <f t="shared" si="44"/>
        <v>4.8399999999999999E-2</v>
      </c>
      <c r="V110" s="19"/>
      <c r="W110" s="19"/>
    </row>
    <row r="111" spans="1:23" ht="38.1" customHeight="1" x14ac:dyDescent="0.25">
      <c r="A111" s="55"/>
      <c r="B111" s="77">
        <v>105</v>
      </c>
      <c r="C111" s="60" t="s">
        <v>172</v>
      </c>
      <c r="D111" s="67">
        <v>2.7</v>
      </c>
      <c r="E111" s="67">
        <v>0.21</v>
      </c>
      <c r="F111" s="73">
        <f t="shared" si="30"/>
        <v>1.323</v>
      </c>
      <c r="G111" s="74">
        <f t="shared" si="31"/>
        <v>4.6199999999999998E-2</v>
      </c>
      <c r="H111" s="74">
        <f t="shared" si="32"/>
        <v>2.7</v>
      </c>
      <c r="I111" s="74">
        <f t="shared" si="33"/>
        <v>5.2499999999999998E-2</v>
      </c>
      <c r="J111" s="74">
        <f t="shared" si="34"/>
        <v>2.7</v>
      </c>
      <c r="K111" s="74">
        <v>0.45</v>
      </c>
      <c r="L111" s="74">
        <f t="shared" si="35"/>
        <v>2.7</v>
      </c>
      <c r="M111" s="74">
        <f t="shared" si="36"/>
        <v>6.3E-2</v>
      </c>
      <c r="N111" s="74">
        <f t="shared" si="37"/>
        <v>2.7</v>
      </c>
      <c r="O111" s="74">
        <f t="shared" si="38"/>
        <v>5.2499999999999998E-2</v>
      </c>
      <c r="P111" s="74">
        <f t="shared" si="39"/>
        <v>2.7</v>
      </c>
      <c r="Q111" s="74">
        <f t="shared" si="40"/>
        <v>5.2499999999999998E-2</v>
      </c>
      <c r="R111" s="74">
        <f t="shared" si="41"/>
        <v>1.9000000000000001</v>
      </c>
      <c r="S111" s="74">
        <f t="shared" si="42"/>
        <v>5.2499999999999998E-2</v>
      </c>
      <c r="T111" s="75">
        <f t="shared" si="43"/>
        <v>1.323</v>
      </c>
      <c r="U111" s="74">
        <f t="shared" si="44"/>
        <v>4.6199999999999998E-2</v>
      </c>
      <c r="V111" s="19"/>
      <c r="W111" s="19"/>
    </row>
    <row r="112" spans="1:23" ht="38.1" customHeight="1" x14ac:dyDescent="0.25">
      <c r="A112" s="55"/>
      <c r="B112" s="77">
        <v>106</v>
      </c>
      <c r="C112" s="60" t="s">
        <v>171</v>
      </c>
      <c r="D112" s="67">
        <v>2.7</v>
      </c>
      <c r="E112" s="67">
        <v>0.43</v>
      </c>
      <c r="F112" s="73">
        <f t="shared" si="30"/>
        <v>1.323</v>
      </c>
      <c r="G112" s="74">
        <f t="shared" si="31"/>
        <v>9.4600000000000004E-2</v>
      </c>
      <c r="H112" s="74">
        <f t="shared" si="32"/>
        <v>2.7</v>
      </c>
      <c r="I112" s="74">
        <f t="shared" si="33"/>
        <v>0.1075</v>
      </c>
      <c r="J112" s="74">
        <f t="shared" si="34"/>
        <v>2.7</v>
      </c>
      <c r="K112" s="74">
        <v>0.45</v>
      </c>
      <c r="L112" s="74">
        <f t="shared" si="35"/>
        <v>2.7</v>
      </c>
      <c r="M112" s="74">
        <f t="shared" si="36"/>
        <v>0.129</v>
      </c>
      <c r="N112" s="74">
        <f t="shared" si="37"/>
        <v>2.7</v>
      </c>
      <c r="O112" s="74">
        <f t="shared" si="38"/>
        <v>0.1075</v>
      </c>
      <c r="P112" s="74">
        <f t="shared" si="39"/>
        <v>2.7</v>
      </c>
      <c r="Q112" s="74">
        <f t="shared" si="40"/>
        <v>0.1075</v>
      </c>
      <c r="R112" s="74">
        <f t="shared" si="41"/>
        <v>1.9000000000000001</v>
      </c>
      <c r="S112" s="74">
        <f t="shared" si="42"/>
        <v>0.1075</v>
      </c>
      <c r="T112" s="75">
        <f t="shared" si="43"/>
        <v>1.323</v>
      </c>
      <c r="U112" s="74">
        <f t="shared" si="44"/>
        <v>9.4600000000000004E-2</v>
      </c>
      <c r="V112" s="19"/>
      <c r="W112" s="19"/>
    </row>
    <row r="113" spans="1:23" ht="38.1" customHeight="1" x14ac:dyDescent="0.25">
      <c r="A113" s="55">
        <v>0.54</v>
      </c>
      <c r="B113" s="77">
        <v>107</v>
      </c>
      <c r="C113" s="60" t="s">
        <v>170</v>
      </c>
      <c r="D113" s="67">
        <v>2.7</v>
      </c>
      <c r="E113" s="67">
        <v>0.26</v>
      </c>
      <c r="F113" s="73">
        <f t="shared" si="30"/>
        <v>1.323</v>
      </c>
      <c r="G113" s="74">
        <f t="shared" si="31"/>
        <v>5.7200000000000001E-2</v>
      </c>
      <c r="H113" s="74">
        <f t="shared" si="32"/>
        <v>2.7</v>
      </c>
      <c r="I113" s="74">
        <f t="shared" si="33"/>
        <v>6.5000000000000002E-2</v>
      </c>
      <c r="J113" s="74">
        <f t="shared" si="34"/>
        <v>2.7</v>
      </c>
      <c r="K113" s="74">
        <v>0.45</v>
      </c>
      <c r="L113" s="74">
        <f t="shared" si="35"/>
        <v>2.7</v>
      </c>
      <c r="M113" s="74">
        <f t="shared" si="36"/>
        <v>7.8E-2</v>
      </c>
      <c r="N113" s="74">
        <f t="shared" si="37"/>
        <v>2.7</v>
      </c>
      <c r="O113" s="74">
        <f t="shared" si="38"/>
        <v>6.5000000000000002E-2</v>
      </c>
      <c r="P113" s="74">
        <f t="shared" si="39"/>
        <v>2.7</v>
      </c>
      <c r="Q113" s="74">
        <f t="shared" si="40"/>
        <v>6.5000000000000002E-2</v>
      </c>
      <c r="R113" s="74">
        <f t="shared" si="41"/>
        <v>1.9000000000000001</v>
      </c>
      <c r="S113" s="74">
        <f t="shared" si="42"/>
        <v>6.5000000000000002E-2</v>
      </c>
      <c r="T113" s="75">
        <f t="shared" si="43"/>
        <v>1.323</v>
      </c>
      <c r="U113" s="74">
        <f t="shared" si="44"/>
        <v>5.7200000000000001E-2</v>
      </c>
      <c r="V113" s="19"/>
      <c r="W113" s="19"/>
    </row>
    <row r="114" spans="1:23" ht="38.1" customHeight="1" x14ac:dyDescent="0.25">
      <c r="A114" s="55">
        <v>0.3</v>
      </c>
      <c r="B114" s="77">
        <v>108</v>
      </c>
      <c r="C114" s="60" t="s">
        <v>169</v>
      </c>
      <c r="D114" s="67">
        <v>2.7</v>
      </c>
      <c r="E114" s="67">
        <v>0.28000000000000003</v>
      </c>
      <c r="F114" s="73">
        <f t="shared" si="30"/>
        <v>1.323</v>
      </c>
      <c r="G114" s="74">
        <f t="shared" si="31"/>
        <v>6.1600000000000009E-2</v>
      </c>
      <c r="H114" s="74">
        <f t="shared" si="32"/>
        <v>2.7</v>
      </c>
      <c r="I114" s="74">
        <f t="shared" si="33"/>
        <v>7.0000000000000007E-2</v>
      </c>
      <c r="J114" s="74">
        <f t="shared" si="34"/>
        <v>2.7</v>
      </c>
      <c r="K114" s="74">
        <v>0.45</v>
      </c>
      <c r="L114" s="74">
        <f t="shared" si="35"/>
        <v>2.7</v>
      </c>
      <c r="M114" s="74">
        <f t="shared" si="36"/>
        <v>8.4000000000000005E-2</v>
      </c>
      <c r="N114" s="74">
        <f t="shared" si="37"/>
        <v>2.7</v>
      </c>
      <c r="O114" s="74">
        <f t="shared" si="38"/>
        <v>7.0000000000000007E-2</v>
      </c>
      <c r="P114" s="74">
        <f t="shared" si="39"/>
        <v>2.7</v>
      </c>
      <c r="Q114" s="74">
        <f t="shared" si="40"/>
        <v>7.0000000000000007E-2</v>
      </c>
      <c r="R114" s="74">
        <f t="shared" si="41"/>
        <v>1.9000000000000001</v>
      </c>
      <c r="S114" s="74">
        <f t="shared" si="42"/>
        <v>7.0000000000000007E-2</v>
      </c>
      <c r="T114" s="75">
        <f t="shared" si="43"/>
        <v>1.323</v>
      </c>
      <c r="U114" s="74">
        <f t="shared" si="44"/>
        <v>6.1600000000000009E-2</v>
      </c>
      <c r="V114" s="19"/>
      <c r="W114" s="19"/>
    </row>
    <row r="115" spans="1:23" ht="38.1" customHeight="1" x14ac:dyDescent="0.25">
      <c r="A115" s="55">
        <v>0.28999999999999998</v>
      </c>
      <c r="B115" s="77">
        <v>109</v>
      </c>
      <c r="C115" s="60" t="s">
        <v>168</v>
      </c>
      <c r="D115" s="67">
        <v>2.7</v>
      </c>
      <c r="E115" s="68">
        <v>0.21</v>
      </c>
      <c r="F115" s="73">
        <f t="shared" si="30"/>
        <v>1.323</v>
      </c>
      <c r="G115" s="74">
        <f t="shared" si="31"/>
        <v>4.6199999999999998E-2</v>
      </c>
      <c r="H115" s="74">
        <f t="shared" si="32"/>
        <v>2.7</v>
      </c>
      <c r="I115" s="74">
        <f t="shared" si="33"/>
        <v>5.2499999999999998E-2</v>
      </c>
      <c r="J115" s="74">
        <f t="shared" si="34"/>
        <v>2.7</v>
      </c>
      <c r="K115" s="74">
        <v>0.45</v>
      </c>
      <c r="L115" s="74">
        <f t="shared" si="35"/>
        <v>2.7</v>
      </c>
      <c r="M115" s="74">
        <f t="shared" si="36"/>
        <v>6.3E-2</v>
      </c>
      <c r="N115" s="74">
        <f t="shared" si="37"/>
        <v>2.7</v>
      </c>
      <c r="O115" s="74">
        <f t="shared" si="38"/>
        <v>5.2499999999999998E-2</v>
      </c>
      <c r="P115" s="74">
        <f t="shared" si="39"/>
        <v>2.7</v>
      </c>
      <c r="Q115" s="74">
        <f t="shared" si="40"/>
        <v>5.2499999999999998E-2</v>
      </c>
      <c r="R115" s="74">
        <f t="shared" si="41"/>
        <v>1.9000000000000001</v>
      </c>
      <c r="S115" s="74">
        <f t="shared" si="42"/>
        <v>5.2499999999999998E-2</v>
      </c>
      <c r="T115" s="75">
        <f t="shared" si="43"/>
        <v>1.323</v>
      </c>
      <c r="U115" s="74">
        <f t="shared" si="44"/>
        <v>4.6199999999999998E-2</v>
      </c>
      <c r="V115" s="19"/>
      <c r="W115" s="19"/>
    </row>
    <row r="116" spans="1:23" ht="38.1" customHeight="1" x14ac:dyDescent="0.25">
      <c r="A116" s="55">
        <v>0.38</v>
      </c>
      <c r="B116" s="77">
        <v>110</v>
      </c>
      <c r="C116" s="60" t="s">
        <v>167</v>
      </c>
      <c r="D116" s="67">
        <v>2.7</v>
      </c>
      <c r="E116" s="68">
        <v>0.2</v>
      </c>
      <c r="F116" s="73">
        <f t="shared" si="30"/>
        <v>1.323</v>
      </c>
      <c r="G116" s="74">
        <f t="shared" si="31"/>
        <v>4.4000000000000004E-2</v>
      </c>
      <c r="H116" s="74">
        <f t="shared" si="32"/>
        <v>2.7</v>
      </c>
      <c r="I116" s="74">
        <f t="shared" si="33"/>
        <v>0.05</v>
      </c>
      <c r="J116" s="74">
        <f t="shared" si="34"/>
        <v>2.7</v>
      </c>
      <c r="K116" s="74">
        <v>0.45</v>
      </c>
      <c r="L116" s="74">
        <f t="shared" si="35"/>
        <v>2.7</v>
      </c>
      <c r="M116" s="74">
        <f t="shared" si="36"/>
        <v>0.06</v>
      </c>
      <c r="N116" s="74">
        <f t="shared" si="37"/>
        <v>2.7</v>
      </c>
      <c r="O116" s="74">
        <f t="shared" si="38"/>
        <v>0.05</v>
      </c>
      <c r="P116" s="74">
        <f t="shared" si="39"/>
        <v>2.7</v>
      </c>
      <c r="Q116" s="74">
        <f t="shared" si="40"/>
        <v>0.05</v>
      </c>
      <c r="R116" s="74">
        <f t="shared" si="41"/>
        <v>1.9000000000000001</v>
      </c>
      <c r="S116" s="74">
        <f t="shared" si="42"/>
        <v>0.05</v>
      </c>
      <c r="T116" s="75">
        <f t="shared" si="43"/>
        <v>1.323</v>
      </c>
      <c r="U116" s="74">
        <f t="shared" si="44"/>
        <v>4.4000000000000004E-2</v>
      </c>
    </row>
    <row r="117" spans="1:23" ht="38.1" customHeight="1" x14ac:dyDescent="0.25">
      <c r="A117" s="55">
        <v>0.33</v>
      </c>
      <c r="B117" s="77">
        <v>111</v>
      </c>
      <c r="C117" s="60" t="s">
        <v>166</v>
      </c>
      <c r="D117" s="67">
        <v>2.7</v>
      </c>
      <c r="E117" s="67">
        <v>0.16</v>
      </c>
      <c r="F117" s="73">
        <f t="shared" si="30"/>
        <v>1.323</v>
      </c>
      <c r="G117" s="74">
        <f t="shared" si="31"/>
        <v>3.5200000000000002E-2</v>
      </c>
      <c r="H117" s="74">
        <f t="shared" si="32"/>
        <v>2.7</v>
      </c>
      <c r="I117" s="74">
        <f t="shared" si="33"/>
        <v>0.04</v>
      </c>
      <c r="J117" s="74">
        <f t="shared" si="34"/>
        <v>2.7</v>
      </c>
      <c r="K117" s="74">
        <v>0.45</v>
      </c>
      <c r="L117" s="74">
        <f t="shared" si="35"/>
        <v>2.7</v>
      </c>
      <c r="M117" s="74">
        <f t="shared" si="36"/>
        <v>4.8000000000000001E-2</v>
      </c>
      <c r="N117" s="74">
        <f t="shared" si="37"/>
        <v>2.7</v>
      </c>
      <c r="O117" s="74">
        <f t="shared" si="38"/>
        <v>0.04</v>
      </c>
      <c r="P117" s="74">
        <f t="shared" si="39"/>
        <v>2.7</v>
      </c>
      <c r="Q117" s="74">
        <f t="shared" si="40"/>
        <v>0.04</v>
      </c>
      <c r="R117" s="74">
        <f t="shared" si="41"/>
        <v>1.9000000000000001</v>
      </c>
      <c r="S117" s="74">
        <f t="shared" si="42"/>
        <v>0.04</v>
      </c>
      <c r="T117" s="75">
        <f t="shared" si="43"/>
        <v>1.323</v>
      </c>
      <c r="U117" s="74">
        <f t="shared" si="44"/>
        <v>3.5200000000000002E-2</v>
      </c>
    </row>
    <row r="118" spans="1:23" ht="38.1" customHeight="1" x14ac:dyDescent="0.25">
      <c r="A118" s="55">
        <v>0.38</v>
      </c>
      <c r="B118" s="77">
        <v>112</v>
      </c>
      <c r="C118" s="60" t="s">
        <v>165</v>
      </c>
      <c r="D118" s="67">
        <v>2.7</v>
      </c>
      <c r="E118" s="67">
        <v>0.18</v>
      </c>
      <c r="F118" s="73">
        <f t="shared" si="30"/>
        <v>1.323</v>
      </c>
      <c r="G118" s="74">
        <f t="shared" si="31"/>
        <v>3.9599999999999996E-2</v>
      </c>
      <c r="H118" s="74">
        <f t="shared" si="32"/>
        <v>2.7</v>
      </c>
      <c r="I118" s="74">
        <f t="shared" si="33"/>
        <v>4.4999999999999998E-2</v>
      </c>
      <c r="J118" s="74">
        <f t="shared" si="34"/>
        <v>2.7</v>
      </c>
      <c r="K118" s="74">
        <v>0.45</v>
      </c>
      <c r="L118" s="74">
        <f t="shared" si="35"/>
        <v>2.7</v>
      </c>
      <c r="M118" s="74">
        <f t="shared" si="36"/>
        <v>5.3999999999999999E-2</v>
      </c>
      <c r="N118" s="74">
        <f t="shared" si="37"/>
        <v>2.7</v>
      </c>
      <c r="O118" s="74">
        <f t="shared" si="38"/>
        <v>4.4999999999999998E-2</v>
      </c>
      <c r="P118" s="74">
        <f t="shared" si="39"/>
        <v>2.7</v>
      </c>
      <c r="Q118" s="74">
        <f t="shared" si="40"/>
        <v>4.4999999999999998E-2</v>
      </c>
      <c r="R118" s="74">
        <f t="shared" si="41"/>
        <v>1.9000000000000001</v>
      </c>
      <c r="S118" s="74">
        <f t="shared" si="42"/>
        <v>4.4999999999999998E-2</v>
      </c>
      <c r="T118" s="75">
        <f t="shared" si="43"/>
        <v>1.323</v>
      </c>
      <c r="U118" s="74">
        <f t="shared" si="44"/>
        <v>3.9599999999999996E-2</v>
      </c>
    </row>
    <row r="119" spans="1:23" ht="38.1" customHeight="1" x14ac:dyDescent="0.25">
      <c r="A119" s="55"/>
      <c r="B119" s="77">
        <v>113</v>
      </c>
      <c r="C119" s="60" t="s">
        <v>164</v>
      </c>
      <c r="D119" s="67">
        <v>1.8</v>
      </c>
      <c r="E119" s="67">
        <v>0.54</v>
      </c>
      <c r="F119" s="73">
        <f t="shared" si="30"/>
        <v>0.88200000000000001</v>
      </c>
      <c r="G119" s="74">
        <f t="shared" si="31"/>
        <v>0.1188</v>
      </c>
      <c r="H119" s="74">
        <f t="shared" si="32"/>
        <v>1.8</v>
      </c>
      <c r="I119" s="74">
        <f t="shared" si="33"/>
        <v>0.13500000000000001</v>
      </c>
      <c r="J119" s="74">
        <f t="shared" si="34"/>
        <v>1.8</v>
      </c>
      <c r="K119" s="74">
        <v>0.45</v>
      </c>
      <c r="L119" s="74">
        <f t="shared" si="35"/>
        <v>1.8</v>
      </c>
      <c r="M119" s="74">
        <f t="shared" si="36"/>
        <v>0.16200000000000001</v>
      </c>
      <c r="N119" s="74">
        <f t="shared" si="37"/>
        <v>1.8</v>
      </c>
      <c r="O119" s="74">
        <f t="shared" si="38"/>
        <v>0.13500000000000001</v>
      </c>
      <c r="P119" s="74">
        <f t="shared" si="39"/>
        <v>1.8</v>
      </c>
      <c r="Q119" s="74">
        <f t="shared" si="40"/>
        <v>0.13500000000000001</v>
      </c>
      <c r="R119" s="74">
        <f t="shared" si="41"/>
        <v>1</v>
      </c>
      <c r="S119" s="74">
        <f t="shared" si="42"/>
        <v>0.13500000000000001</v>
      </c>
      <c r="T119" s="75">
        <f t="shared" si="43"/>
        <v>0.88200000000000001</v>
      </c>
      <c r="U119" s="74">
        <f t="shared" si="44"/>
        <v>0.1188</v>
      </c>
    </row>
    <row r="120" spans="1:23" ht="38.1" customHeight="1" x14ac:dyDescent="0.25">
      <c r="A120" s="55"/>
      <c r="B120" s="77">
        <v>114</v>
      </c>
      <c r="C120" s="60" t="s">
        <v>163</v>
      </c>
      <c r="D120" s="67">
        <v>1.8</v>
      </c>
      <c r="E120" s="67">
        <v>0.3</v>
      </c>
      <c r="F120" s="73">
        <f t="shared" si="30"/>
        <v>0.88200000000000001</v>
      </c>
      <c r="G120" s="74">
        <f t="shared" si="31"/>
        <v>6.6000000000000003E-2</v>
      </c>
      <c r="H120" s="74">
        <f t="shared" si="32"/>
        <v>1.8</v>
      </c>
      <c r="I120" s="74">
        <f t="shared" si="33"/>
        <v>7.4999999999999997E-2</v>
      </c>
      <c r="J120" s="74">
        <f t="shared" si="34"/>
        <v>1.8</v>
      </c>
      <c r="K120" s="74">
        <v>0.45</v>
      </c>
      <c r="L120" s="74">
        <f t="shared" si="35"/>
        <v>1.8</v>
      </c>
      <c r="M120" s="74">
        <f t="shared" si="36"/>
        <v>0.09</v>
      </c>
      <c r="N120" s="74">
        <f t="shared" si="37"/>
        <v>1.8</v>
      </c>
      <c r="O120" s="74">
        <f t="shared" si="38"/>
        <v>7.4999999999999997E-2</v>
      </c>
      <c r="P120" s="74">
        <f t="shared" si="39"/>
        <v>1.8</v>
      </c>
      <c r="Q120" s="74">
        <f t="shared" si="40"/>
        <v>7.4999999999999997E-2</v>
      </c>
      <c r="R120" s="74">
        <f t="shared" si="41"/>
        <v>1</v>
      </c>
      <c r="S120" s="74">
        <f t="shared" si="42"/>
        <v>7.4999999999999997E-2</v>
      </c>
      <c r="T120" s="75">
        <f t="shared" si="43"/>
        <v>0.88200000000000001</v>
      </c>
      <c r="U120" s="74">
        <f t="shared" si="44"/>
        <v>6.6000000000000003E-2</v>
      </c>
    </row>
    <row r="121" spans="1:23" ht="38.1" customHeight="1" x14ac:dyDescent="0.25">
      <c r="A121" s="55"/>
      <c r="B121" s="77">
        <v>115</v>
      </c>
      <c r="C121" s="60" t="s">
        <v>162</v>
      </c>
      <c r="D121" s="67">
        <v>1.8</v>
      </c>
      <c r="E121" s="67">
        <v>0.28999999999999998</v>
      </c>
      <c r="F121" s="73">
        <f t="shared" si="30"/>
        <v>0.88200000000000001</v>
      </c>
      <c r="G121" s="74">
        <f t="shared" si="31"/>
        <v>6.3799999999999996E-2</v>
      </c>
      <c r="H121" s="74">
        <f t="shared" si="32"/>
        <v>1.8</v>
      </c>
      <c r="I121" s="74">
        <f t="shared" si="33"/>
        <v>7.2499999999999995E-2</v>
      </c>
      <c r="J121" s="74">
        <f t="shared" si="34"/>
        <v>1.8</v>
      </c>
      <c r="K121" s="74">
        <v>0.45</v>
      </c>
      <c r="L121" s="74">
        <f t="shared" si="35"/>
        <v>1.8</v>
      </c>
      <c r="M121" s="74">
        <f t="shared" si="36"/>
        <v>8.6999999999999994E-2</v>
      </c>
      <c r="N121" s="74">
        <f t="shared" si="37"/>
        <v>1.8</v>
      </c>
      <c r="O121" s="74">
        <f t="shared" si="38"/>
        <v>7.2499999999999995E-2</v>
      </c>
      <c r="P121" s="74">
        <f t="shared" si="39"/>
        <v>1.8</v>
      </c>
      <c r="Q121" s="74">
        <f t="shared" si="40"/>
        <v>7.2499999999999995E-2</v>
      </c>
      <c r="R121" s="74">
        <f t="shared" si="41"/>
        <v>1</v>
      </c>
      <c r="S121" s="74">
        <f t="shared" si="42"/>
        <v>7.2499999999999995E-2</v>
      </c>
      <c r="T121" s="75">
        <f t="shared" si="43"/>
        <v>0.88200000000000001</v>
      </c>
      <c r="U121" s="74">
        <f t="shared" si="44"/>
        <v>6.3799999999999996E-2</v>
      </c>
    </row>
    <row r="122" spans="1:23" ht="38.1" customHeight="1" x14ac:dyDescent="0.25">
      <c r="A122" s="55"/>
      <c r="B122" s="77">
        <v>116</v>
      </c>
      <c r="C122" s="60" t="s">
        <v>161</v>
      </c>
      <c r="D122" s="67">
        <v>1.8</v>
      </c>
      <c r="E122" s="67">
        <v>0.38</v>
      </c>
      <c r="F122" s="73">
        <f t="shared" si="30"/>
        <v>0.88200000000000001</v>
      </c>
      <c r="G122" s="74">
        <f t="shared" si="31"/>
        <v>8.3600000000000008E-2</v>
      </c>
      <c r="H122" s="74">
        <f t="shared" si="32"/>
        <v>1.8</v>
      </c>
      <c r="I122" s="74">
        <f t="shared" si="33"/>
        <v>9.5000000000000001E-2</v>
      </c>
      <c r="J122" s="74">
        <f t="shared" si="34"/>
        <v>1.8</v>
      </c>
      <c r="K122" s="74">
        <v>0.45</v>
      </c>
      <c r="L122" s="74">
        <f t="shared" si="35"/>
        <v>1.8</v>
      </c>
      <c r="M122" s="74">
        <f t="shared" si="36"/>
        <v>0.11399999999999999</v>
      </c>
      <c r="N122" s="74">
        <f t="shared" si="37"/>
        <v>1.8</v>
      </c>
      <c r="O122" s="74">
        <f t="shared" si="38"/>
        <v>9.5000000000000001E-2</v>
      </c>
      <c r="P122" s="74">
        <f t="shared" si="39"/>
        <v>1.8</v>
      </c>
      <c r="Q122" s="74">
        <f t="shared" si="40"/>
        <v>9.5000000000000001E-2</v>
      </c>
      <c r="R122" s="74">
        <f t="shared" si="41"/>
        <v>1</v>
      </c>
      <c r="S122" s="74">
        <f t="shared" si="42"/>
        <v>9.5000000000000001E-2</v>
      </c>
      <c r="T122" s="75">
        <f t="shared" si="43"/>
        <v>0.88200000000000001</v>
      </c>
      <c r="U122" s="74">
        <f t="shared" si="44"/>
        <v>8.3600000000000008E-2</v>
      </c>
    </row>
    <row r="123" spans="1:23" ht="38.1" customHeight="1" x14ac:dyDescent="0.25">
      <c r="A123" s="55"/>
      <c r="B123" s="77">
        <v>117</v>
      </c>
      <c r="C123" s="60" t="s">
        <v>160</v>
      </c>
      <c r="D123" s="67">
        <v>1.8</v>
      </c>
      <c r="E123" s="67">
        <v>0.33</v>
      </c>
      <c r="F123" s="73">
        <f t="shared" si="30"/>
        <v>0.88200000000000001</v>
      </c>
      <c r="G123" s="74">
        <f t="shared" si="31"/>
        <v>7.2599999999999998E-2</v>
      </c>
      <c r="H123" s="74">
        <f t="shared" si="32"/>
        <v>1.8</v>
      </c>
      <c r="I123" s="74">
        <f t="shared" si="33"/>
        <v>8.2500000000000004E-2</v>
      </c>
      <c r="J123" s="74">
        <f t="shared" si="34"/>
        <v>1.8</v>
      </c>
      <c r="K123" s="74">
        <v>0.45</v>
      </c>
      <c r="L123" s="74">
        <f t="shared" si="35"/>
        <v>1.8</v>
      </c>
      <c r="M123" s="74">
        <f t="shared" si="36"/>
        <v>9.9000000000000005E-2</v>
      </c>
      <c r="N123" s="74">
        <f t="shared" si="37"/>
        <v>1.8</v>
      </c>
      <c r="O123" s="74">
        <f t="shared" si="38"/>
        <v>8.2500000000000004E-2</v>
      </c>
      <c r="P123" s="74">
        <f t="shared" si="39"/>
        <v>1.8</v>
      </c>
      <c r="Q123" s="74">
        <f t="shared" si="40"/>
        <v>8.2500000000000004E-2</v>
      </c>
      <c r="R123" s="74">
        <f t="shared" si="41"/>
        <v>1</v>
      </c>
      <c r="S123" s="74">
        <f t="shared" si="42"/>
        <v>8.2500000000000004E-2</v>
      </c>
      <c r="T123" s="75">
        <f t="shared" si="43"/>
        <v>0.88200000000000001</v>
      </c>
      <c r="U123" s="74">
        <f t="shared" si="44"/>
        <v>7.2599999999999998E-2</v>
      </c>
    </row>
    <row r="124" spans="1:23" ht="38.1" customHeight="1" x14ac:dyDescent="0.25">
      <c r="A124" s="55"/>
      <c r="B124" s="77">
        <v>118</v>
      </c>
      <c r="C124" s="60" t="s">
        <v>159</v>
      </c>
      <c r="D124" s="67">
        <v>1.8</v>
      </c>
      <c r="E124" s="67">
        <v>0.38</v>
      </c>
      <c r="F124" s="73">
        <f t="shared" si="30"/>
        <v>0.88200000000000001</v>
      </c>
      <c r="G124" s="74">
        <f t="shared" si="31"/>
        <v>8.3600000000000008E-2</v>
      </c>
      <c r="H124" s="74">
        <f t="shared" si="32"/>
        <v>1.8</v>
      </c>
      <c r="I124" s="74">
        <f t="shared" si="33"/>
        <v>9.5000000000000001E-2</v>
      </c>
      <c r="J124" s="74">
        <f t="shared" si="34"/>
        <v>1.8</v>
      </c>
      <c r="K124" s="74">
        <v>0.45</v>
      </c>
      <c r="L124" s="74">
        <f t="shared" si="35"/>
        <v>1.8</v>
      </c>
      <c r="M124" s="74">
        <f t="shared" si="36"/>
        <v>0.11399999999999999</v>
      </c>
      <c r="N124" s="74">
        <f t="shared" si="37"/>
        <v>1.8</v>
      </c>
      <c r="O124" s="74">
        <f t="shared" si="38"/>
        <v>9.5000000000000001E-2</v>
      </c>
      <c r="P124" s="74">
        <f t="shared" si="39"/>
        <v>1.8</v>
      </c>
      <c r="Q124" s="74">
        <f t="shared" si="40"/>
        <v>9.5000000000000001E-2</v>
      </c>
      <c r="R124" s="74">
        <f t="shared" si="41"/>
        <v>1</v>
      </c>
      <c r="S124" s="74">
        <f t="shared" si="42"/>
        <v>9.5000000000000001E-2</v>
      </c>
      <c r="T124" s="75">
        <f t="shared" si="43"/>
        <v>0.88200000000000001</v>
      </c>
      <c r="U124" s="74">
        <f t="shared" si="44"/>
        <v>8.3600000000000008E-2</v>
      </c>
    </row>
    <row r="125" spans="1:23" ht="38.1" customHeight="1" x14ac:dyDescent="0.25">
      <c r="A125" s="55"/>
      <c r="B125" s="77">
        <v>119</v>
      </c>
      <c r="C125" s="60" t="s">
        <v>158</v>
      </c>
      <c r="D125" s="67">
        <v>1.71</v>
      </c>
      <c r="E125" s="67">
        <v>0.39</v>
      </c>
      <c r="F125" s="73">
        <f t="shared" si="30"/>
        <v>0.83789999999999998</v>
      </c>
      <c r="G125" s="74">
        <f t="shared" si="31"/>
        <v>8.5800000000000001E-2</v>
      </c>
      <c r="H125" s="74">
        <f t="shared" si="32"/>
        <v>1.71</v>
      </c>
      <c r="I125" s="74">
        <f t="shared" si="33"/>
        <v>9.7500000000000003E-2</v>
      </c>
      <c r="J125" s="74">
        <f t="shared" si="34"/>
        <v>1.71</v>
      </c>
      <c r="K125" s="74">
        <v>0.45</v>
      </c>
      <c r="L125" s="74">
        <f t="shared" si="35"/>
        <v>1.71</v>
      </c>
      <c r="M125" s="74">
        <f t="shared" si="36"/>
        <v>0.11699999999999999</v>
      </c>
      <c r="N125" s="74">
        <f t="shared" si="37"/>
        <v>1.71</v>
      </c>
      <c r="O125" s="74">
        <f t="shared" si="38"/>
        <v>9.7500000000000003E-2</v>
      </c>
      <c r="P125" s="74">
        <f t="shared" si="39"/>
        <v>1.71</v>
      </c>
      <c r="Q125" s="74">
        <f t="shared" si="40"/>
        <v>9.7500000000000003E-2</v>
      </c>
      <c r="R125" s="74">
        <f t="shared" si="41"/>
        <v>0.90999999999999992</v>
      </c>
      <c r="S125" s="74">
        <f t="shared" si="42"/>
        <v>9.7500000000000003E-2</v>
      </c>
      <c r="T125" s="75">
        <f t="shared" si="43"/>
        <v>0.83789999999999998</v>
      </c>
      <c r="U125" s="74">
        <f t="shared" si="44"/>
        <v>8.5800000000000001E-2</v>
      </c>
    </row>
    <row r="126" spans="1:23" ht="38.1" customHeight="1" x14ac:dyDescent="0.25">
      <c r="A126" s="55"/>
      <c r="B126" s="77">
        <v>120</v>
      </c>
      <c r="C126" s="60" t="s">
        <v>157</v>
      </c>
      <c r="D126" s="67">
        <v>1.94</v>
      </c>
      <c r="E126" s="67">
        <v>0.51</v>
      </c>
      <c r="F126" s="73">
        <f t="shared" si="30"/>
        <v>0.9506</v>
      </c>
      <c r="G126" s="74">
        <f t="shared" si="31"/>
        <v>0.11220000000000001</v>
      </c>
      <c r="H126" s="74">
        <f t="shared" si="32"/>
        <v>1.94</v>
      </c>
      <c r="I126" s="74">
        <f t="shared" si="33"/>
        <v>0.1275</v>
      </c>
      <c r="J126" s="74">
        <f t="shared" si="34"/>
        <v>1.94</v>
      </c>
      <c r="K126" s="74">
        <v>0.45</v>
      </c>
      <c r="L126" s="74">
        <f t="shared" si="35"/>
        <v>1.94</v>
      </c>
      <c r="M126" s="74">
        <f t="shared" si="36"/>
        <v>0.153</v>
      </c>
      <c r="N126" s="74">
        <f t="shared" si="37"/>
        <v>1.94</v>
      </c>
      <c r="O126" s="74">
        <f t="shared" si="38"/>
        <v>0.1275</v>
      </c>
      <c r="P126" s="74">
        <f t="shared" si="39"/>
        <v>1.94</v>
      </c>
      <c r="Q126" s="74">
        <f t="shared" si="40"/>
        <v>0.1275</v>
      </c>
      <c r="R126" s="74">
        <f t="shared" si="41"/>
        <v>1.1399999999999999</v>
      </c>
      <c r="S126" s="74">
        <f t="shared" si="42"/>
        <v>0.1275</v>
      </c>
      <c r="T126" s="75">
        <f t="shared" si="43"/>
        <v>0.9506</v>
      </c>
      <c r="U126" s="74">
        <f t="shared" si="44"/>
        <v>0.11220000000000001</v>
      </c>
    </row>
    <row r="127" spans="1:23" ht="38.1" customHeight="1" x14ac:dyDescent="0.25">
      <c r="A127" s="55"/>
      <c r="B127" s="77">
        <v>121</v>
      </c>
      <c r="C127" s="60" t="s">
        <v>156</v>
      </c>
      <c r="D127" s="67">
        <v>1.89</v>
      </c>
      <c r="E127" s="67">
        <v>0.54</v>
      </c>
      <c r="F127" s="73">
        <f t="shared" si="30"/>
        <v>0.92609999999999992</v>
      </c>
      <c r="G127" s="74">
        <f t="shared" si="31"/>
        <v>0.1188</v>
      </c>
      <c r="H127" s="74">
        <f t="shared" si="32"/>
        <v>1.89</v>
      </c>
      <c r="I127" s="74">
        <f t="shared" si="33"/>
        <v>0.13500000000000001</v>
      </c>
      <c r="J127" s="74">
        <f t="shared" si="34"/>
        <v>1.89</v>
      </c>
      <c r="K127" s="74">
        <v>0.45</v>
      </c>
      <c r="L127" s="74">
        <f t="shared" si="35"/>
        <v>1.89</v>
      </c>
      <c r="M127" s="74">
        <f t="shared" si="36"/>
        <v>0.16200000000000001</v>
      </c>
      <c r="N127" s="74">
        <f t="shared" si="37"/>
        <v>1.89</v>
      </c>
      <c r="O127" s="74">
        <f t="shared" si="38"/>
        <v>0.13500000000000001</v>
      </c>
      <c r="P127" s="74">
        <f t="shared" si="39"/>
        <v>1.89</v>
      </c>
      <c r="Q127" s="74">
        <f t="shared" si="40"/>
        <v>0.13500000000000001</v>
      </c>
      <c r="R127" s="74">
        <f t="shared" si="41"/>
        <v>1.0899999999999999</v>
      </c>
      <c r="S127" s="74">
        <f t="shared" si="42"/>
        <v>0.13500000000000001</v>
      </c>
      <c r="T127" s="75">
        <f t="shared" si="43"/>
        <v>0.92609999999999992</v>
      </c>
      <c r="U127" s="74">
        <f t="shared" si="44"/>
        <v>0.1188</v>
      </c>
    </row>
    <row r="128" spans="1:23" ht="38.1" customHeight="1" x14ac:dyDescent="0.25">
      <c r="A128" s="55"/>
      <c r="B128" s="77">
        <v>122</v>
      </c>
      <c r="C128" s="60" t="s">
        <v>155</v>
      </c>
      <c r="D128" s="67">
        <v>1.69</v>
      </c>
      <c r="E128" s="67">
        <v>0.34</v>
      </c>
      <c r="F128" s="73">
        <f t="shared" si="30"/>
        <v>0.82809999999999995</v>
      </c>
      <c r="G128" s="74">
        <f t="shared" si="31"/>
        <v>7.4800000000000005E-2</v>
      </c>
      <c r="H128" s="74">
        <f t="shared" si="32"/>
        <v>1.69</v>
      </c>
      <c r="I128" s="74">
        <f t="shared" si="33"/>
        <v>8.5000000000000006E-2</v>
      </c>
      <c r="J128" s="74">
        <f t="shared" si="34"/>
        <v>1.69</v>
      </c>
      <c r="K128" s="74">
        <v>0.45</v>
      </c>
      <c r="L128" s="74">
        <f t="shared" si="35"/>
        <v>1.69</v>
      </c>
      <c r="M128" s="74">
        <f t="shared" si="36"/>
        <v>0.10200000000000001</v>
      </c>
      <c r="N128" s="74">
        <f t="shared" si="37"/>
        <v>1.69</v>
      </c>
      <c r="O128" s="74">
        <f t="shared" si="38"/>
        <v>8.5000000000000006E-2</v>
      </c>
      <c r="P128" s="74">
        <f t="shared" si="39"/>
        <v>1.69</v>
      </c>
      <c r="Q128" s="74">
        <f t="shared" si="40"/>
        <v>8.5000000000000006E-2</v>
      </c>
      <c r="R128" s="74">
        <f t="shared" si="41"/>
        <v>0.8899999999999999</v>
      </c>
      <c r="S128" s="74">
        <f t="shared" si="42"/>
        <v>8.5000000000000006E-2</v>
      </c>
      <c r="T128" s="75">
        <f t="shared" si="43"/>
        <v>0.82809999999999995</v>
      </c>
      <c r="U128" s="74">
        <f t="shared" si="44"/>
        <v>7.4800000000000005E-2</v>
      </c>
    </row>
    <row r="129" spans="1:21" ht="38.1" customHeight="1" x14ac:dyDescent="0.25">
      <c r="A129" s="55"/>
      <c r="B129" s="77">
        <v>123</v>
      </c>
      <c r="C129" s="60" t="s">
        <v>154</v>
      </c>
      <c r="D129" s="67">
        <v>1.71</v>
      </c>
      <c r="E129" s="68">
        <v>0.3</v>
      </c>
      <c r="F129" s="73">
        <f t="shared" si="30"/>
        <v>0.83789999999999998</v>
      </c>
      <c r="G129" s="74">
        <f t="shared" si="31"/>
        <v>6.6000000000000003E-2</v>
      </c>
      <c r="H129" s="74">
        <f t="shared" si="32"/>
        <v>1.71</v>
      </c>
      <c r="I129" s="74">
        <f t="shared" si="33"/>
        <v>7.4999999999999997E-2</v>
      </c>
      <c r="J129" s="74">
        <f t="shared" si="34"/>
        <v>1.71</v>
      </c>
      <c r="K129" s="74">
        <v>0.45</v>
      </c>
      <c r="L129" s="74">
        <f t="shared" si="35"/>
        <v>1.71</v>
      </c>
      <c r="M129" s="74">
        <f t="shared" si="36"/>
        <v>0.09</v>
      </c>
      <c r="N129" s="74">
        <f t="shared" si="37"/>
        <v>1.71</v>
      </c>
      <c r="O129" s="74">
        <f t="shared" si="38"/>
        <v>7.4999999999999997E-2</v>
      </c>
      <c r="P129" s="74">
        <f t="shared" si="39"/>
        <v>1.71</v>
      </c>
      <c r="Q129" s="74">
        <f t="shared" si="40"/>
        <v>7.4999999999999997E-2</v>
      </c>
      <c r="R129" s="74">
        <f t="shared" si="41"/>
        <v>0.90999999999999992</v>
      </c>
      <c r="S129" s="74">
        <f t="shared" si="42"/>
        <v>7.4999999999999997E-2</v>
      </c>
      <c r="T129" s="75">
        <f t="shared" si="43"/>
        <v>0.83789999999999998</v>
      </c>
      <c r="U129" s="74">
        <f t="shared" si="44"/>
        <v>6.6000000000000003E-2</v>
      </c>
    </row>
    <row r="130" spans="1:21" ht="38.1" customHeight="1" x14ac:dyDescent="0.25">
      <c r="A130" s="55"/>
      <c r="B130" s="77">
        <v>124</v>
      </c>
      <c r="C130" s="60" t="s">
        <v>153</v>
      </c>
      <c r="D130" s="67">
        <v>1.8</v>
      </c>
      <c r="E130" s="67">
        <v>0.31</v>
      </c>
      <c r="F130" s="73">
        <f t="shared" si="30"/>
        <v>0.88200000000000001</v>
      </c>
      <c r="G130" s="74">
        <f t="shared" si="31"/>
        <v>6.8199999999999997E-2</v>
      </c>
      <c r="H130" s="74">
        <f t="shared" si="32"/>
        <v>1.8</v>
      </c>
      <c r="I130" s="74">
        <f t="shared" si="33"/>
        <v>7.7499999999999999E-2</v>
      </c>
      <c r="J130" s="74">
        <f t="shared" si="34"/>
        <v>1.8</v>
      </c>
      <c r="K130" s="74">
        <v>0.45</v>
      </c>
      <c r="L130" s="74">
        <f t="shared" si="35"/>
        <v>1.8</v>
      </c>
      <c r="M130" s="74">
        <f t="shared" si="36"/>
        <v>9.2999999999999999E-2</v>
      </c>
      <c r="N130" s="74">
        <f t="shared" si="37"/>
        <v>1.8</v>
      </c>
      <c r="O130" s="74">
        <f t="shared" si="38"/>
        <v>7.7499999999999999E-2</v>
      </c>
      <c r="P130" s="74">
        <f t="shared" si="39"/>
        <v>1.8</v>
      </c>
      <c r="Q130" s="74">
        <f t="shared" si="40"/>
        <v>7.7499999999999999E-2</v>
      </c>
      <c r="R130" s="74">
        <f t="shared" si="41"/>
        <v>1</v>
      </c>
      <c r="S130" s="74">
        <f t="shared" si="42"/>
        <v>7.7499999999999999E-2</v>
      </c>
      <c r="T130" s="75">
        <f t="shared" si="43"/>
        <v>0.88200000000000001</v>
      </c>
      <c r="U130" s="74">
        <f t="shared" si="44"/>
        <v>6.8199999999999997E-2</v>
      </c>
    </row>
    <row r="131" spans="1:21" ht="38.1" customHeight="1" x14ac:dyDescent="0.25">
      <c r="A131" s="55"/>
      <c r="B131" s="77">
        <v>125</v>
      </c>
      <c r="C131" s="60" t="s">
        <v>152</v>
      </c>
      <c r="D131" s="67">
        <v>1.78</v>
      </c>
      <c r="E131" s="67">
        <v>0.31</v>
      </c>
      <c r="F131" s="73">
        <f t="shared" si="30"/>
        <v>0.87219999999999998</v>
      </c>
      <c r="G131" s="74">
        <f t="shared" si="31"/>
        <v>6.8199999999999997E-2</v>
      </c>
      <c r="H131" s="74">
        <f t="shared" si="32"/>
        <v>1.78</v>
      </c>
      <c r="I131" s="74">
        <f t="shared" si="33"/>
        <v>7.7499999999999999E-2</v>
      </c>
      <c r="J131" s="74">
        <f t="shared" si="34"/>
        <v>1.78</v>
      </c>
      <c r="K131" s="74">
        <v>0.45</v>
      </c>
      <c r="L131" s="74">
        <f t="shared" si="35"/>
        <v>1.78</v>
      </c>
      <c r="M131" s="74">
        <f t="shared" si="36"/>
        <v>9.2999999999999999E-2</v>
      </c>
      <c r="N131" s="74">
        <f t="shared" si="37"/>
        <v>1.78</v>
      </c>
      <c r="O131" s="74">
        <f t="shared" si="38"/>
        <v>7.7499999999999999E-2</v>
      </c>
      <c r="P131" s="74">
        <f t="shared" si="39"/>
        <v>1.78</v>
      </c>
      <c r="Q131" s="74">
        <f t="shared" si="40"/>
        <v>7.7499999999999999E-2</v>
      </c>
      <c r="R131" s="74">
        <f t="shared" si="41"/>
        <v>0.98</v>
      </c>
      <c r="S131" s="74">
        <f t="shared" si="42"/>
        <v>7.7499999999999999E-2</v>
      </c>
      <c r="T131" s="75">
        <f t="shared" si="43"/>
        <v>0.87219999999999998</v>
      </c>
      <c r="U131" s="74">
        <f t="shared" si="44"/>
        <v>6.8199999999999997E-2</v>
      </c>
    </row>
    <row r="132" spans="1:21" ht="38.1" customHeight="1" x14ac:dyDescent="0.25">
      <c r="A132" s="55"/>
      <c r="B132" s="77">
        <v>126</v>
      </c>
      <c r="C132" s="60" t="s">
        <v>151</v>
      </c>
      <c r="D132" s="67">
        <v>1.8</v>
      </c>
      <c r="E132" s="67">
        <v>0.36</v>
      </c>
      <c r="F132" s="73">
        <f t="shared" si="30"/>
        <v>0.88200000000000001</v>
      </c>
      <c r="G132" s="74">
        <f t="shared" si="31"/>
        <v>7.9199999999999993E-2</v>
      </c>
      <c r="H132" s="74">
        <f t="shared" si="32"/>
        <v>1.8</v>
      </c>
      <c r="I132" s="74">
        <f t="shared" si="33"/>
        <v>0.09</v>
      </c>
      <c r="J132" s="74">
        <f t="shared" si="34"/>
        <v>1.8</v>
      </c>
      <c r="K132" s="74">
        <v>0.45</v>
      </c>
      <c r="L132" s="74">
        <f t="shared" si="35"/>
        <v>1.8</v>
      </c>
      <c r="M132" s="74">
        <f t="shared" si="36"/>
        <v>0.108</v>
      </c>
      <c r="N132" s="74">
        <f t="shared" si="37"/>
        <v>1.8</v>
      </c>
      <c r="O132" s="74">
        <f t="shared" si="38"/>
        <v>0.09</v>
      </c>
      <c r="P132" s="74">
        <f t="shared" si="39"/>
        <v>1.8</v>
      </c>
      <c r="Q132" s="74">
        <f t="shared" si="40"/>
        <v>0.09</v>
      </c>
      <c r="R132" s="74">
        <f t="shared" si="41"/>
        <v>1</v>
      </c>
      <c r="S132" s="74">
        <f t="shared" si="42"/>
        <v>0.09</v>
      </c>
      <c r="T132" s="75">
        <f t="shared" si="43"/>
        <v>0.88200000000000001</v>
      </c>
      <c r="U132" s="74">
        <f t="shared" si="44"/>
        <v>7.9199999999999993E-2</v>
      </c>
    </row>
    <row r="133" spans="1:21" ht="38.1" customHeight="1" x14ac:dyDescent="0.25">
      <c r="A133" s="55"/>
      <c r="B133" s="77">
        <v>127</v>
      </c>
      <c r="C133" s="60" t="s">
        <v>150</v>
      </c>
      <c r="D133" s="67">
        <v>1.71</v>
      </c>
      <c r="E133" s="67">
        <v>0.28000000000000003</v>
      </c>
      <c r="F133" s="73">
        <f t="shared" si="30"/>
        <v>0.83789999999999998</v>
      </c>
      <c r="G133" s="74">
        <f t="shared" si="31"/>
        <v>6.1600000000000009E-2</v>
      </c>
      <c r="H133" s="74">
        <f t="shared" si="32"/>
        <v>1.71</v>
      </c>
      <c r="I133" s="74">
        <f t="shared" si="33"/>
        <v>7.0000000000000007E-2</v>
      </c>
      <c r="J133" s="74">
        <f t="shared" si="34"/>
        <v>1.71</v>
      </c>
      <c r="K133" s="74">
        <v>0.45</v>
      </c>
      <c r="L133" s="74">
        <f t="shared" si="35"/>
        <v>1.71</v>
      </c>
      <c r="M133" s="74">
        <f t="shared" si="36"/>
        <v>8.4000000000000005E-2</v>
      </c>
      <c r="N133" s="74">
        <f t="shared" si="37"/>
        <v>1.71</v>
      </c>
      <c r="O133" s="74">
        <f t="shared" si="38"/>
        <v>7.0000000000000007E-2</v>
      </c>
      <c r="P133" s="74">
        <f t="shared" si="39"/>
        <v>1.71</v>
      </c>
      <c r="Q133" s="74">
        <f t="shared" si="40"/>
        <v>7.0000000000000007E-2</v>
      </c>
      <c r="R133" s="74">
        <f t="shared" si="41"/>
        <v>0.90999999999999992</v>
      </c>
      <c r="S133" s="74">
        <f t="shared" si="42"/>
        <v>7.0000000000000007E-2</v>
      </c>
      <c r="T133" s="75">
        <f t="shared" si="43"/>
        <v>0.83789999999999998</v>
      </c>
      <c r="U133" s="74">
        <f t="shared" si="44"/>
        <v>6.1600000000000009E-2</v>
      </c>
    </row>
    <row r="134" spans="1:21" ht="38.1" customHeight="1" x14ac:dyDescent="0.25">
      <c r="A134" s="55"/>
      <c r="B134" s="77">
        <v>128</v>
      </c>
      <c r="C134" s="60" t="s">
        <v>149</v>
      </c>
      <c r="D134" s="67">
        <v>1.94</v>
      </c>
      <c r="E134" s="67">
        <v>0.34</v>
      </c>
      <c r="F134" s="73">
        <f t="shared" si="30"/>
        <v>0.9506</v>
      </c>
      <c r="G134" s="74">
        <f t="shared" si="31"/>
        <v>7.4800000000000005E-2</v>
      </c>
      <c r="H134" s="74">
        <f t="shared" si="32"/>
        <v>1.94</v>
      </c>
      <c r="I134" s="74">
        <f t="shared" si="33"/>
        <v>8.5000000000000006E-2</v>
      </c>
      <c r="J134" s="74">
        <f t="shared" si="34"/>
        <v>1.94</v>
      </c>
      <c r="K134" s="74">
        <v>0.45</v>
      </c>
      <c r="L134" s="74">
        <f t="shared" si="35"/>
        <v>1.94</v>
      </c>
      <c r="M134" s="74">
        <f t="shared" si="36"/>
        <v>0.10200000000000001</v>
      </c>
      <c r="N134" s="74">
        <f t="shared" si="37"/>
        <v>1.94</v>
      </c>
      <c r="O134" s="74">
        <f t="shared" si="38"/>
        <v>8.5000000000000006E-2</v>
      </c>
      <c r="P134" s="74">
        <f t="shared" si="39"/>
        <v>1.94</v>
      </c>
      <c r="Q134" s="74">
        <f t="shared" si="40"/>
        <v>8.5000000000000006E-2</v>
      </c>
      <c r="R134" s="74">
        <f t="shared" si="41"/>
        <v>1.1399999999999999</v>
      </c>
      <c r="S134" s="74">
        <f t="shared" si="42"/>
        <v>8.5000000000000006E-2</v>
      </c>
      <c r="T134" s="75">
        <f t="shared" si="43"/>
        <v>0.9506</v>
      </c>
      <c r="U134" s="74">
        <f t="shared" si="44"/>
        <v>7.4800000000000005E-2</v>
      </c>
    </row>
    <row r="135" spans="1:21" ht="38.1" customHeight="1" x14ac:dyDescent="0.25">
      <c r="A135" s="55">
        <v>0.28000000000000003</v>
      </c>
      <c r="B135" s="77">
        <v>129</v>
      </c>
      <c r="C135" s="60" t="s">
        <v>148</v>
      </c>
      <c r="D135" s="67">
        <v>1.69</v>
      </c>
      <c r="E135" s="67">
        <v>0.25</v>
      </c>
      <c r="F135" s="73">
        <f t="shared" si="30"/>
        <v>0.82809999999999995</v>
      </c>
      <c r="G135" s="74">
        <f t="shared" si="31"/>
        <v>5.5E-2</v>
      </c>
      <c r="H135" s="74">
        <f t="shared" si="32"/>
        <v>1.69</v>
      </c>
      <c r="I135" s="74">
        <f t="shared" si="33"/>
        <v>6.25E-2</v>
      </c>
      <c r="J135" s="74">
        <f t="shared" si="34"/>
        <v>1.69</v>
      </c>
      <c r="K135" s="74">
        <v>0.45</v>
      </c>
      <c r="L135" s="74">
        <f t="shared" si="35"/>
        <v>1.69</v>
      </c>
      <c r="M135" s="74">
        <f t="shared" si="36"/>
        <v>7.4999999999999997E-2</v>
      </c>
      <c r="N135" s="74">
        <f t="shared" si="37"/>
        <v>1.69</v>
      </c>
      <c r="O135" s="74">
        <f t="shared" si="38"/>
        <v>6.25E-2</v>
      </c>
      <c r="P135" s="74">
        <f t="shared" si="39"/>
        <v>1.69</v>
      </c>
      <c r="Q135" s="74">
        <f t="shared" si="40"/>
        <v>6.25E-2</v>
      </c>
      <c r="R135" s="74">
        <f t="shared" si="41"/>
        <v>0.8899999999999999</v>
      </c>
      <c r="S135" s="74">
        <f t="shared" si="42"/>
        <v>6.25E-2</v>
      </c>
      <c r="T135" s="75">
        <f t="shared" si="43"/>
        <v>0.82809999999999995</v>
      </c>
      <c r="U135" s="74">
        <f t="shared" si="44"/>
        <v>5.5E-2</v>
      </c>
    </row>
    <row r="136" spans="1:21" ht="38.1" customHeight="1" x14ac:dyDescent="0.25">
      <c r="A136" s="55">
        <v>0.28999999999999998</v>
      </c>
      <c r="B136" s="77">
        <v>130</v>
      </c>
      <c r="C136" s="60" t="s">
        <v>147</v>
      </c>
      <c r="D136" s="67">
        <v>1.71</v>
      </c>
      <c r="E136" s="67">
        <v>0.23</v>
      </c>
      <c r="F136" s="73">
        <f t="shared" si="30"/>
        <v>0.83789999999999998</v>
      </c>
      <c r="G136" s="74">
        <f t="shared" si="31"/>
        <v>5.0599999999999999E-2</v>
      </c>
      <c r="H136" s="74">
        <f t="shared" si="32"/>
        <v>1.71</v>
      </c>
      <c r="I136" s="74">
        <f t="shared" si="33"/>
        <v>5.7500000000000002E-2</v>
      </c>
      <c r="J136" s="74">
        <f t="shared" si="34"/>
        <v>1.71</v>
      </c>
      <c r="K136" s="74">
        <v>0.45</v>
      </c>
      <c r="L136" s="74">
        <f t="shared" si="35"/>
        <v>1.71</v>
      </c>
      <c r="M136" s="74">
        <f t="shared" si="36"/>
        <v>6.9000000000000006E-2</v>
      </c>
      <c r="N136" s="74">
        <f t="shared" si="37"/>
        <v>1.71</v>
      </c>
      <c r="O136" s="74">
        <f t="shared" si="38"/>
        <v>5.7500000000000002E-2</v>
      </c>
      <c r="P136" s="74">
        <f t="shared" si="39"/>
        <v>1.71</v>
      </c>
      <c r="Q136" s="74">
        <f t="shared" si="40"/>
        <v>5.7500000000000002E-2</v>
      </c>
      <c r="R136" s="74">
        <f t="shared" si="41"/>
        <v>0.90999999999999992</v>
      </c>
      <c r="S136" s="74">
        <f t="shared" si="42"/>
        <v>5.7500000000000002E-2</v>
      </c>
      <c r="T136" s="75">
        <f t="shared" si="43"/>
        <v>0.83789999999999998</v>
      </c>
      <c r="U136" s="74">
        <f t="shared" si="44"/>
        <v>5.0599999999999999E-2</v>
      </c>
    </row>
    <row r="137" spans="1:21" ht="38.1" customHeight="1" x14ac:dyDescent="0.25">
      <c r="A137" s="55">
        <v>0.36</v>
      </c>
      <c r="B137" s="77">
        <v>131</v>
      </c>
      <c r="C137" s="60" t="s">
        <v>146</v>
      </c>
      <c r="D137" s="67">
        <v>1.8</v>
      </c>
      <c r="E137" s="67">
        <v>0.24</v>
      </c>
      <c r="F137" s="73">
        <f t="shared" si="30"/>
        <v>0.88200000000000001</v>
      </c>
      <c r="G137" s="74">
        <f t="shared" si="31"/>
        <v>5.28E-2</v>
      </c>
      <c r="H137" s="74">
        <f t="shared" si="32"/>
        <v>1.8</v>
      </c>
      <c r="I137" s="74">
        <f t="shared" si="33"/>
        <v>0.06</v>
      </c>
      <c r="J137" s="74">
        <f t="shared" si="34"/>
        <v>1.8</v>
      </c>
      <c r="K137" s="74">
        <v>0.45</v>
      </c>
      <c r="L137" s="74">
        <f t="shared" si="35"/>
        <v>1.8</v>
      </c>
      <c r="M137" s="74">
        <f t="shared" si="36"/>
        <v>7.1999999999999995E-2</v>
      </c>
      <c r="N137" s="74">
        <f t="shared" si="37"/>
        <v>1.8</v>
      </c>
      <c r="O137" s="74">
        <f t="shared" si="38"/>
        <v>0.06</v>
      </c>
      <c r="P137" s="74">
        <f t="shared" si="39"/>
        <v>1.8</v>
      </c>
      <c r="Q137" s="74">
        <f t="shared" si="40"/>
        <v>0.06</v>
      </c>
      <c r="R137" s="74">
        <f t="shared" si="41"/>
        <v>1</v>
      </c>
      <c r="S137" s="74">
        <f t="shared" si="42"/>
        <v>0.06</v>
      </c>
      <c r="T137" s="75">
        <f t="shared" si="43"/>
        <v>0.88200000000000001</v>
      </c>
      <c r="U137" s="74">
        <f t="shared" si="44"/>
        <v>5.28E-2</v>
      </c>
    </row>
    <row r="138" spans="1:21" ht="38.1" customHeight="1" x14ac:dyDescent="0.25">
      <c r="A138" s="55">
        <v>0.44</v>
      </c>
      <c r="B138" s="77">
        <v>132</v>
      </c>
      <c r="C138" s="60" t="s">
        <v>145</v>
      </c>
      <c r="D138" s="67">
        <v>1.78</v>
      </c>
      <c r="E138" s="67">
        <v>0.23</v>
      </c>
      <c r="F138" s="73">
        <f t="shared" si="30"/>
        <v>0.87219999999999998</v>
      </c>
      <c r="G138" s="74">
        <f t="shared" si="31"/>
        <v>5.0599999999999999E-2</v>
      </c>
      <c r="H138" s="74">
        <f t="shared" si="32"/>
        <v>1.78</v>
      </c>
      <c r="I138" s="74">
        <f t="shared" si="33"/>
        <v>5.7500000000000002E-2</v>
      </c>
      <c r="J138" s="74">
        <f t="shared" si="34"/>
        <v>1.78</v>
      </c>
      <c r="K138" s="74">
        <v>0.45</v>
      </c>
      <c r="L138" s="74">
        <f t="shared" si="35"/>
        <v>1.78</v>
      </c>
      <c r="M138" s="74">
        <f t="shared" si="36"/>
        <v>6.9000000000000006E-2</v>
      </c>
      <c r="N138" s="74">
        <f t="shared" si="37"/>
        <v>1.78</v>
      </c>
      <c r="O138" s="74">
        <f t="shared" si="38"/>
        <v>5.7500000000000002E-2</v>
      </c>
      <c r="P138" s="74">
        <f t="shared" si="39"/>
        <v>1.78</v>
      </c>
      <c r="Q138" s="74">
        <f t="shared" si="40"/>
        <v>5.7500000000000002E-2</v>
      </c>
      <c r="R138" s="74">
        <f t="shared" si="41"/>
        <v>0.98</v>
      </c>
      <c r="S138" s="74">
        <f t="shared" si="42"/>
        <v>5.7500000000000002E-2</v>
      </c>
      <c r="T138" s="75">
        <f t="shared" si="43"/>
        <v>0.87219999999999998</v>
      </c>
      <c r="U138" s="74">
        <f t="shared" si="44"/>
        <v>5.0599999999999999E-2</v>
      </c>
    </row>
    <row r="139" spans="1:21" ht="38.1" customHeight="1" x14ac:dyDescent="0.25">
      <c r="A139" s="55">
        <v>0.25</v>
      </c>
      <c r="B139" s="77">
        <v>133</v>
      </c>
      <c r="C139" s="60" t="s">
        <v>144</v>
      </c>
      <c r="D139" s="67">
        <v>1.8</v>
      </c>
      <c r="E139" s="67">
        <v>0.34</v>
      </c>
      <c r="F139" s="73">
        <f t="shared" si="30"/>
        <v>0.88200000000000001</v>
      </c>
      <c r="G139" s="74">
        <f t="shared" si="31"/>
        <v>7.4800000000000005E-2</v>
      </c>
      <c r="H139" s="74">
        <f t="shared" si="32"/>
        <v>1.8</v>
      </c>
      <c r="I139" s="74">
        <f t="shared" si="33"/>
        <v>8.5000000000000006E-2</v>
      </c>
      <c r="J139" s="74">
        <f t="shared" si="34"/>
        <v>1.8</v>
      </c>
      <c r="K139" s="74">
        <v>0.45</v>
      </c>
      <c r="L139" s="74">
        <f t="shared" si="35"/>
        <v>1.8</v>
      </c>
      <c r="M139" s="74">
        <f t="shared" si="36"/>
        <v>0.10200000000000001</v>
      </c>
      <c r="N139" s="74">
        <f t="shared" si="37"/>
        <v>1.8</v>
      </c>
      <c r="O139" s="74">
        <f t="shared" si="38"/>
        <v>8.5000000000000006E-2</v>
      </c>
      <c r="P139" s="74">
        <f t="shared" si="39"/>
        <v>1.8</v>
      </c>
      <c r="Q139" s="74">
        <f t="shared" si="40"/>
        <v>8.5000000000000006E-2</v>
      </c>
      <c r="R139" s="74">
        <f t="shared" si="41"/>
        <v>1</v>
      </c>
      <c r="S139" s="74">
        <f t="shared" si="42"/>
        <v>8.5000000000000006E-2</v>
      </c>
      <c r="T139" s="75">
        <f t="shared" si="43"/>
        <v>0.88200000000000001</v>
      </c>
      <c r="U139" s="74">
        <f t="shared" si="44"/>
        <v>7.4800000000000005E-2</v>
      </c>
    </row>
    <row r="140" spans="1:21" ht="38.1" customHeight="1" x14ac:dyDescent="0.25">
      <c r="A140" s="55">
        <v>0.25</v>
      </c>
      <c r="B140" s="77">
        <v>134</v>
      </c>
      <c r="C140" s="60" t="s">
        <v>143</v>
      </c>
      <c r="D140" s="67">
        <v>1.71</v>
      </c>
      <c r="E140" s="67">
        <v>0.21</v>
      </c>
      <c r="F140" s="73">
        <f t="shared" si="30"/>
        <v>0.83789999999999998</v>
      </c>
      <c r="G140" s="74">
        <f t="shared" si="31"/>
        <v>4.6199999999999998E-2</v>
      </c>
      <c r="H140" s="74">
        <f t="shared" si="32"/>
        <v>1.71</v>
      </c>
      <c r="I140" s="74">
        <f t="shared" si="33"/>
        <v>5.2499999999999998E-2</v>
      </c>
      <c r="J140" s="74">
        <f t="shared" si="34"/>
        <v>1.71</v>
      </c>
      <c r="K140" s="74">
        <v>0.45</v>
      </c>
      <c r="L140" s="74">
        <f t="shared" si="35"/>
        <v>1.71</v>
      </c>
      <c r="M140" s="74">
        <f t="shared" si="36"/>
        <v>6.3E-2</v>
      </c>
      <c r="N140" s="74">
        <f t="shared" si="37"/>
        <v>1.71</v>
      </c>
      <c r="O140" s="74">
        <f t="shared" si="38"/>
        <v>5.2499999999999998E-2</v>
      </c>
      <c r="P140" s="74">
        <f t="shared" si="39"/>
        <v>1.71</v>
      </c>
      <c r="Q140" s="74">
        <f t="shared" si="40"/>
        <v>5.2499999999999998E-2</v>
      </c>
      <c r="R140" s="74">
        <f t="shared" si="41"/>
        <v>0.90999999999999992</v>
      </c>
      <c r="S140" s="74">
        <f t="shared" si="42"/>
        <v>5.2499999999999998E-2</v>
      </c>
      <c r="T140" s="75">
        <f t="shared" si="43"/>
        <v>0.83789999999999998</v>
      </c>
      <c r="U140" s="74">
        <f t="shared" si="44"/>
        <v>4.6199999999999998E-2</v>
      </c>
    </row>
    <row r="141" spans="1:21" ht="38.1" customHeight="1" x14ac:dyDescent="0.25">
      <c r="A141" s="55"/>
      <c r="B141" s="77">
        <v>135</v>
      </c>
      <c r="C141" s="60" t="s">
        <v>142</v>
      </c>
      <c r="D141" s="67">
        <v>1.69</v>
      </c>
      <c r="E141" s="67">
        <v>0.23</v>
      </c>
      <c r="F141" s="73">
        <f t="shared" si="30"/>
        <v>0.82809999999999995</v>
      </c>
      <c r="G141" s="74">
        <f t="shared" si="31"/>
        <v>5.0599999999999999E-2</v>
      </c>
      <c r="H141" s="74">
        <f t="shared" si="32"/>
        <v>1.69</v>
      </c>
      <c r="I141" s="74">
        <f t="shared" si="33"/>
        <v>5.7500000000000002E-2</v>
      </c>
      <c r="J141" s="74">
        <f t="shared" si="34"/>
        <v>1.69</v>
      </c>
      <c r="K141" s="74">
        <v>0.45</v>
      </c>
      <c r="L141" s="74">
        <f t="shared" si="35"/>
        <v>1.69</v>
      </c>
      <c r="M141" s="74">
        <f t="shared" si="36"/>
        <v>6.9000000000000006E-2</v>
      </c>
      <c r="N141" s="74">
        <f t="shared" si="37"/>
        <v>1.69</v>
      </c>
      <c r="O141" s="74">
        <f t="shared" si="38"/>
        <v>5.7500000000000002E-2</v>
      </c>
      <c r="P141" s="74">
        <f t="shared" si="39"/>
        <v>1.69</v>
      </c>
      <c r="Q141" s="74">
        <f t="shared" si="40"/>
        <v>5.7500000000000002E-2</v>
      </c>
      <c r="R141" s="74">
        <f t="shared" si="41"/>
        <v>0.8899999999999999</v>
      </c>
      <c r="S141" s="74">
        <f t="shared" si="42"/>
        <v>5.7500000000000002E-2</v>
      </c>
      <c r="T141" s="75">
        <f t="shared" si="43"/>
        <v>0.82809999999999995</v>
      </c>
      <c r="U141" s="74">
        <f t="shared" si="44"/>
        <v>5.0599999999999999E-2</v>
      </c>
    </row>
    <row r="142" spans="1:21" ht="38.1" customHeight="1" x14ac:dyDescent="0.25">
      <c r="A142" s="55"/>
      <c r="B142" s="77">
        <v>136</v>
      </c>
      <c r="C142" s="60" t="s">
        <v>141</v>
      </c>
      <c r="D142" s="67">
        <v>1.8</v>
      </c>
      <c r="E142" s="67">
        <v>0.35</v>
      </c>
      <c r="F142" s="73">
        <f t="shared" si="30"/>
        <v>0.88200000000000001</v>
      </c>
      <c r="G142" s="74">
        <f t="shared" si="31"/>
        <v>7.6999999999999999E-2</v>
      </c>
      <c r="H142" s="74">
        <f t="shared" si="32"/>
        <v>1.8</v>
      </c>
      <c r="I142" s="74">
        <f t="shared" si="33"/>
        <v>8.7499999999999994E-2</v>
      </c>
      <c r="J142" s="74">
        <f t="shared" si="34"/>
        <v>1.8</v>
      </c>
      <c r="K142" s="74">
        <v>0.45</v>
      </c>
      <c r="L142" s="74">
        <f t="shared" si="35"/>
        <v>1.8</v>
      </c>
      <c r="M142" s="74">
        <f t="shared" si="36"/>
        <v>0.105</v>
      </c>
      <c r="N142" s="74">
        <f t="shared" si="37"/>
        <v>1.8</v>
      </c>
      <c r="O142" s="74">
        <f t="shared" si="38"/>
        <v>8.7499999999999994E-2</v>
      </c>
      <c r="P142" s="74">
        <f t="shared" si="39"/>
        <v>1.8</v>
      </c>
      <c r="Q142" s="74">
        <f t="shared" si="40"/>
        <v>8.7499999999999994E-2</v>
      </c>
      <c r="R142" s="74">
        <f t="shared" si="41"/>
        <v>1</v>
      </c>
      <c r="S142" s="74">
        <f t="shared" si="42"/>
        <v>8.7499999999999994E-2</v>
      </c>
      <c r="T142" s="75">
        <f t="shared" si="43"/>
        <v>0.88200000000000001</v>
      </c>
      <c r="U142" s="74">
        <f t="shared" si="44"/>
        <v>7.6999999999999999E-2</v>
      </c>
    </row>
    <row r="143" spans="1:21" ht="38.1" customHeight="1" x14ac:dyDescent="0.25">
      <c r="A143" s="55"/>
      <c r="B143" s="77">
        <v>137</v>
      </c>
      <c r="C143" s="60" t="s">
        <v>140</v>
      </c>
      <c r="D143" s="67">
        <v>1.69</v>
      </c>
      <c r="E143" s="67">
        <v>0.24</v>
      </c>
      <c r="F143" s="73">
        <f t="shared" si="30"/>
        <v>0.82809999999999995</v>
      </c>
      <c r="G143" s="74">
        <f t="shared" si="31"/>
        <v>5.28E-2</v>
      </c>
      <c r="H143" s="74">
        <f t="shared" si="32"/>
        <v>1.69</v>
      </c>
      <c r="I143" s="74">
        <f t="shared" si="33"/>
        <v>0.06</v>
      </c>
      <c r="J143" s="74">
        <f t="shared" si="34"/>
        <v>1.69</v>
      </c>
      <c r="K143" s="74">
        <v>0.45</v>
      </c>
      <c r="L143" s="74">
        <f t="shared" si="35"/>
        <v>1.69</v>
      </c>
      <c r="M143" s="74">
        <f t="shared" si="36"/>
        <v>7.1999999999999995E-2</v>
      </c>
      <c r="N143" s="74">
        <f t="shared" si="37"/>
        <v>1.69</v>
      </c>
      <c r="O143" s="74">
        <f t="shared" si="38"/>
        <v>0.06</v>
      </c>
      <c r="P143" s="74">
        <f t="shared" si="39"/>
        <v>1.69</v>
      </c>
      <c r="Q143" s="74">
        <f t="shared" si="40"/>
        <v>0.06</v>
      </c>
      <c r="R143" s="74">
        <f t="shared" si="41"/>
        <v>0.8899999999999999</v>
      </c>
      <c r="S143" s="74">
        <f t="shared" si="42"/>
        <v>0.06</v>
      </c>
      <c r="T143" s="75">
        <f t="shared" si="43"/>
        <v>0.82809999999999995</v>
      </c>
      <c r="U143" s="74">
        <f t="shared" si="44"/>
        <v>5.28E-2</v>
      </c>
    </row>
    <row r="144" spans="1:21" ht="38.1" customHeight="1" x14ac:dyDescent="0.25">
      <c r="A144" s="55"/>
      <c r="B144" s="77">
        <v>138</v>
      </c>
      <c r="C144" s="60" t="s">
        <v>139</v>
      </c>
      <c r="D144" s="67">
        <v>1.71</v>
      </c>
      <c r="E144" s="67">
        <v>0.21</v>
      </c>
      <c r="F144" s="73">
        <f t="shared" si="30"/>
        <v>0.83789999999999998</v>
      </c>
      <c r="G144" s="74">
        <f t="shared" si="31"/>
        <v>4.6199999999999998E-2</v>
      </c>
      <c r="H144" s="74">
        <f t="shared" si="32"/>
        <v>1.71</v>
      </c>
      <c r="I144" s="74">
        <f t="shared" si="33"/>
        <v>5.2499999999999998E-2</v>
      </c>
      <c r="J144" s="74">
        <f t="shared" si="34"/>
        <v>1.71</v>
      </c>
      <c r="K144" s="74">
        <v>0.45</v>
      </c>
      <c r="L144" s="74">
        <f t="shared" si="35"/>
        <v>1.71</v>
      </c>
      <c r="M144" s="74">
        <f t="shared" si="36"/>
        <v>6.3E-2</v>
      </c>
      <c r="N144" s="74">
        <f t="shared" si="37"/>
        <v>1.71</v>
      </c>
      <c r="O144" s="74">
        <f t="shared" si="38"/>
        <v>5.2499999999999998E-2</v>
      </c>
      <c r="P144" s="74">
        <f t="shared" si="39"/>
        <v>1.71</v>
      </c>
      <c r="Q144" s="74">
        <f t="shared" si="40"/>
        <v>5.2499999999999998E-2</v>
      </c>
      <c r="R144" s="74">
        <f t="shared" si="41"/>
        <v>0.90999999999999992</v>
      </c>
      <c r="S144" s="74">
        <f t="shared" si="42"/>
        <v>5.2499999999999998E-2</v>
      </c>
      <c r="T144" s="75">
        <f t="shared" si="43"/>
        <v>0.83789999999999998</v>
      </c>
      <c r="U144" s="74">
        <f t="shared" si="44"/>
        <v>4.6199999999999998E-2</v>
      </c>
    </row>
    <row r="145" spans="1:21" ht="38.1" customHeight="1" x14ac:dyDescent="0.25">
      <c r="A145" s="55"/>
      <c r="B145" s="77">
        <v>139</v>
      </c>
      <c r="C145" s="60" t="s">
        <v>138</v>
      </c>
      <c r="D145" s="67">
        <v>1.79</v>
      </c>
      <c r="E145" s="67">
        <v>0.28000000000000003</v>
      </c>
      <c r="F145" s="73">
        <f t="shared" si="30"/>
        <v>0.87709999999999999</v>
      </c>
      <c r="G145" s="74">
        <f t="shared" si="31"/>
        <v>6.1600000000000009E-2</v>
      </c>
      <c r="H145" s="74">
        <f t="shared" si="32"/>
        <v>1.79</v>
      </c>
      <c r="I145" s="74">
        <f t="shared" si="33"/>
        <v>7.0000000000000007E-2</v>
      </c>
      <c r="J145" s="74">
        <f t="shared" si="34"/>
        <v>1.79</v>
      </c>
      <c r="K145" s="74">
        <v>0.45</v>
      </c>
      <c r="L145" s="74">
        <f t="shared" si="35"/>
        <v>1.79</v>
      </c>
      <c r="M145" s="74">
        <f t="shared" si="36"/>
        <v>8.4000000000000005E-2</v>
      </c>
      <c r="N145" s="74">
        <f t="shared" si="37"/>
        <v>1.79</v>
      </c>
      <c r="O145" s="74">
        <f t="shared" si="38"/>
        <v>7.0000000000000007E-2</v>
      </c>
      <c r="P145" s="74">
        <f t="shared" si="39"/>
        <v>1.79</v>
      </c>
      <c r="Q145" s="74">
        <f t="shared" si="40"/>
        <v>7.0000000000000007E-2</v>
      </c>
      <c r="R145" s="74">
        <f t="shared" si="41"/>
        <v>0.99</v>
      </c>
      <c r="S145" s="74">
        <f t="shared" si="42"/>
        <v>7.0000000000000007E-2</v>
      </c>
      <c r="T145" s="75">
        <f t="shared" si="43"/>
        <v>0.87709999999999999</v>
      </c>
      <c r="U145" s="74">
        <f t="shared" si="44"/>
        <v>6.1600000000000009E-2</v>
      </c>
    </row>
    <row r="146" spans="1:21" ht="38.1" customHeight="1" x14ac:dyDescent="0.25">
      <c r="A146" s="56">
        <v>0.22</v>
      </c>
      <c r="B146" s="77">
        <v>140</v>
      </c>
      <c r="C146" s="60" t="s">
        <v>137</v>
      </c>
      <c r="D146" s="67">
        <v>1.8</v>
      </c>
      <c r="E146" s="67">
        <v>0.28999999999999998</v>
      </c>
      <c r="F146" s="73">
        <f t="shared" si="30"/>
        <v>0.88200000000000001</v>
      </c>
      <c r="G146" s="74">
        <f t="shared" si="31"/>
        <v>6.3799999999999996E-2</v>
      </c>
      <c r="H146" s="74">
        <f t="shared" si="32"/>
        <v>1.8</v>
      </c>
      <c r="I146" s="74">
        <f t="shared" si="33"/>
        <v>7.2499999999999995E-2</v>
      </c>
      <c r="J146" s="74">
        <f t="shared" si="34"/>
        <v>1.8</v>
      </c>
      <c r="K146" s="74">
        <v>0.45</v>
      </c>
      <c r="L146" s="74">
        <f t="shared" si="35"/>
        <v>1.8</v>
      </c>
      <c r="M146" s="74">
        <f t="shared" si="36"/>
        <v>8.6999999999999994E-2</v>
      </c>
      <c r="N146" s="74">
        <f t="shared" si="37"/>
        <v>1.8</v>
      </c>
      <c r="O146" s="74">
        <f t="shared" si="38"/>
        <v>7.2499999999999995E-2</v>
      </c>
      <c r="P146" s="74">
        <f t="shared" si="39"/>
        <v>1.8</v>
      </c>
      <c r="Q146" s="74">
        <f t="shared" si="40"/>
        <v>7.2499999999999995E-2</v>
      </c>
      <c r="R146" s="74">
        <f t="shared" si="41"/>
        <v>1</v>
      </c>
      <c r="S146" s="74">
        <f t="shared" si="42"/>
        <v>7.2499999999999995E-2</v>
      </c>
      <c r="T146" s="75">
        <f t="shared" si="43"/>
        <v>0.88200000000000001</v>
      </c>
      <c r="U146" s="74">
        <f t="shared" si="44"/>
        <v>6.3799999999999996E-2</v>
      </c>
    </row>
    <row r="147" spans="1:21" ht="38.1" customHeight="1" x14ac:dyDescent="0.25">
      <c r="A147" s="56"/>
      <c r="B147" s="77">
        <v>141</v>
      </c>
      <c r="C147" s="60" t="s">
        <v>136</v>
      </c>
      <c r="D147" s="67">
        <v>1.8</v>
      </c>
      <c r="E147" s="67">
        <v>0.36</v>
      </c>
      <c r="F147" s="73">
        <f t="shared" si="30"/>
        <v>0.88200000000000001</v>
      </c>
      <c r="G147" s="74">
        <f t="shared" si="31"/>
        <v>7.9199999999999993E-2</v>
      </c>
      <c r="H147" s="74">
        <f t="shared" si="32"/>
        <v>1.8</v>
      </c>
      <c r="I147" s="74">
        <f t="shared" si="33"/>
        <v>0.09</v>
      </c>
      <c r="J147" s="74">
        <f t="shared" si="34"/>
        <v>1.8</v>
      </c>
      <c r="K147" s="74">
        <v>0.45</v>
      </c>
      <c r="L147" s="74">
        <f t="shared" si="35"/>
        <v>1.8</v>
      </c>
      <c r="M147" s="74">
        <f t="shared" si="36"/>
        <v>0.108</v>
      </c>
      <c r="N147" s="74">
        <f t="shared" si="37"/>
        <v>1.8</v>
      </c>
      <c r="O147" s="74">
        <f t="shared" si="38"/>
        <v>0.09</v>
      </c>
      <c r="P147" s="74">
        <f t="shared" si="39"/>
        <v>1.8</v>
      </c>
      <c r="Q147" s="74">
        <f t="shared" si="40"/>
        <v>0.09</v>
      </c>
      <c r="R147" s="74">
        <f t="shared" si="41"/>
        <v>1</v>
      </c>
      <c r="S147" s="74">
        <f t="shared" si="42"/>
        <v>0.09</v>
      </c>
      <c r="T147" s="75">
        <f t="shared" si="43"/>
        <v>0.88200000000000001</v>
      </c>
      <c r="U147" s="74">
        <f t="shared" si="44"/>
        <v>7.9199999999999993E-2</v>
      </c>
    </row>
    <row r="148" spans="1:21" ht="38.1" customHeight="1" x14ac:dyDescent="0.25">
      <c r="A148" s="56"/>
      <c r="B148" s="77">
        <v>142</v>
      </c>
      <c r="C148" s="60" t="s">
        <v>135</v>
      </c>
      <c r="D148" s="67">
        <v>1.8</v>
      </c>
      <c r="E148" s="67">
        <v>0.44</v>
      </c>
      <c r="F148" s="73">
        <f t="shared" si="30"/>
        <v>0.88200000000000001</v>
      </c>
      <c r="G148" s="74">
        <f t="shared" si="31"/>
        <v>9.6799999999999997E-2</v>
      </c>
      <c r="H148" s="74">
        <f t="shared" si="32"/>
        <v>1.8</v>
      </c>
      <c r="I148" s="74">
        <f t="shared" si="33"/>
        <v>0.11</v>
      </c>
      <c r="J148" s="74">
        <f t="shared" si="34"/>
        <v>1.8</v>
      </c>
      <c r="K148" s="74">
        <v>0.45</v>
      </c>
      <c r="L148" s="74">
        <f t="shared" si="35"/>
        <v>1.8</v>
      </c>
      <c r="M148" s="74">
        <f t="shared" si="36"/>
        <v>0.13200000000000001</v>
      </c>
      <c r="N148" s="74">
        <f t="shared" si="37"/>
        <v>1.8</v>
      </c>
      <c r="O148" s="74">
        <f t="shared" si="38"/>
        <v>0.11</v>
      </c>
      <c r="P148" s="74">
        <f t="shared" si="39"/>
        <v>1.8</v>
      </c>
      <c r="Q148" s="74">
        <f t="shared" si="40"/>
        <v>0.11</v>
      </c>
      <c r="R148" s="74">
        <f t="shared" si="41"/>
        <v>1</v>
      </c>
      <c r="S148" s="74">
        <f t="shared" si="42"/>
        <v>0.11</v>
      </c>
      <c r="T148" s="75">
        <f t="shared" si="43"/>
        <v>0.88200000000000001</v>
      </c>
      <c r="U148" s="74">
        <f t="shared" si="44"/>
        <v>9.6799999999999997E-2</v>
      </c>
    </row>
    <row r="149" spans="1:21" ht="38.1" customHeight="1" x14ac:dyDescent="0.25">
      <c r="A149" s="56">
        <v>0.32</v>
      </c>
      <c r="B149" s="77">
        <v>143</v>
      </c>
      <c r="C149" s="60" t="s">
        <v>134</v>
      </c>
      <c r="D149" s="67">
        <v>1.8</v>
      </c>
      <c r="E149" s="67">
        <v>0.25</v>
      </c>
      <c r="F149" s="73">
        <f t="shared" si="30"/>
        <v>0.88200000000000001</v>
      </c>
      <c r="G149" s="74">
        <f t="shared" si="31"/>
        <v>5.5E-2</v>
      </c>
      <c r="H149" s="74">
        <f t="shared" si="32"/>
        <v>1.8</v>
      </c>
      <c r="I149" s="74">
        <f t="shared" si="33"/>
        <v>6.25E-2</v>
      </c>
      <c r="J149" s="74">
        <f t="shared" si="34"/>
        <v>1.8</v>
      </c>
      <c r="K149" s="74">
        <v>0.45</v>
      </c>
      <c r="L149" s="74">
        <f t="shared" si="35"/>
        <v>1.8</v>
      </c>
      <c r="M149" s="74">
        <f t="shared" si="36"/>
        <v>7.4999999999999997E-2</v>
      </c>
      <c r="N149" s="74">
        <f t="shared" si="37"/>
        <v>1.8</v>
      </c>
      <c r="O149" s="74">
        <f t="shared" si="38"/>
        <v>6.25E-2</v>
      </c>
      <c r="P149" s="74">
        <f t="shared" si="39"/>
        <v>1.8</v>
      </c>
      <c r="Q149" s="74">
        <f t="shared" si="40"/>
        <v>6.25E-2</v>
      </c>
      <c r="R149" s="74">
        <f t="shared" si="41"/>
        <v>1</v>
      </c>
      <c r="S149" s="74">
        <f t="shared" si="42"/>
        <v>6.25E-2</v>
      </c>
      <c r="T149" s="75">
        <f t="shared" si="43"/>
        <v>0.88200000000000001</v>
      </c>
      <c r="U149" s="74">
        <f t="shared" si="44"/>
        <v>5.5E-2</v>
      </c>
    </row>
    <row r="150" spans="1:21" ht="38.1" customHeight="1" x14ac:dyDescent="0.25">
      <c r="A150" s="56">
        <v>0.25</v>
      </c>
      <c r="B150" s="77">
        <v>144</v>
      </c>
      <c r="C150" s="60" t="s">
        <v>133</v>
      </c>
      <c r="D150" s="67">
        <v>1.8</v>
      </c>
      <c r="E150" s="67">
        <v>0.25</v>
      </c>
      <c r="F150" s="73">
        <f t="shared" si="30"/>
        <v>0.88200000000000001</v>
      </c>
      <c r="G150" s="74">
        <f t="shared" si="31"/>
        <v>5.5E-2</v>
      </c>
      <c r="H150" s="74">
        <f t="shared" si="32"/>
        <v>1.8</v>
      </c>
      <c r="I150" s="74">
        <f t="shared" si="33"/>
        <v>6.25E-2</v>
      </c>
      <c r="J150" s="74">
        <f t="shared" si="34"/>
        <v>1.8</v>
      </c>
      <c r="K150" s="74">
        <v>0.45</v>
      </c>
      <c r="L150" s="74">
        <f t="shared" si="35"/>
        <v>1.8</v>
      </c>
      <c r="M150" s="74">
        <f t="shared" si="36"/>
        <v>7.4999999999999997E-2</v>
      </c>
      <c r="N150" s="74">
        <f t="shared" si="37"/>
        <v>1.8</v>
      </c>
      <c r="O150" s="74">
        <f t="shared" si="38"/>
        <v>6.25E-2</v>
      </c>
      <c r="P150" s="74">
        <f t="shared" si="39"/>
        <v>1.8</v>
      </c>
      <c r="Q150" s="74">
        <f t="shared" si="40"/>
        <v>6.25E-2</v>
      </c>
      <c r="R150" s="74">
        <f t="shared" si="41"/>
        <v>1</v>
      </c>
      <c r="S150" s="74">
        <f t="shared" si="42"/>
        <v>6.25E-2</v>
      </c>
      <c r="T150" s="75">
        <f t="shared" si="43"/>
        <v>0.88200000000000001</v>
      </c>
      <c r="U150" s="74">
        <f t="shared" si="44"/>
        <v>5.5E-2</v>
      </c>
    </row>
    <row r="151" spans="1:21" ht="38.1" customHeight="1" x14ac:dyDescent="0.25">
      <c r="A151" s="55">
        <v>0.69</v>
      </c>
      <c r="B151" s="77">
        <v>145</v>
      </c>
      <c r="C151" s="60" t="s">
        <v>132</v>
      </c>
      <c r="D151" s="67">
        <v>1.57</v>
      </c>
      <c r="E151" s="67">
        <v>0.26</v>
      </c>
      <c r="F151" s="73">
        <f t="shared" si="30"/>
        <v>0.76929999999999998</v>
      </c>
      <c r="G151" s="74">
        <f t="shared" si="31"/>
        <v>5.7200000000000001E-2</v>
      </c>
      <c r="H151" s="74">
        <f t="shared" si="32"/>
        <v>1.57</v>
      </c>
      <c r="I151" s="74">
        <f t="shared" si="33"/>
        <v>6.5000000000000002E-2</v>
      </c>
      <c r="J151" s="74">
        <f t="shared" si="34"/>
        <v>1.57</v>
      </c>
      <c r="K151" s="74">
        <v>0.45</v>
      </c>
      <c r="L151" s="74">
        <f t="shared" si="35"/>
        <v>1.57</v>
      </c>
      <c r="M151" s="74">
        <f t="shared" si="36"/>
        <v>7.8E-2</v>
      </c>
      <c r="N151" s="74">
        <f t="shared" si="37"/>
        <v>1.57</v>
      </c>
      <c r="O151" s="74">
        <f t="shared" si="38"/>
        <v>6.5000000000000002E-2</v>
      </c>
      <c r="P151" s="74">
        <f t="shared" si="39"/>
        <v>1.57</v>
      </c>
      <c r="Q151" s="74">
        <f t="shared" si="40"/>
        <v>6.5000000000000002E-2</v>
      </c>
      <c r="R151" s="74">
        <f t="shared" si="41"/>
        <v>0.77</v>
      </c>
      <c r="S151" s="74">
        <f t="shared" si="42"/>
        <v>6.5000000000000002E-2</v>
      </c>
      <c r="T151" s="75">
        <f t="shared" si="43"/>
        <v>0.76929999999999998</v>
      </c>
      <c r="U151" s="74">
        <f t="shared" si="44"/>
        <v>5.7200000000000001E-2</v>
      </c>
    </row>
    <row r="152" spans="1:21" ht="38.1" customHeight="1" x14ac:dyDescent="0.25">
      <c r="A152" s="55">
        <v>0.66</v>
      </c>
      <c r="B152" s="77">
        <v>146</v>
      </c>
      <c r="C152" s="60" t="s">
        <v>131</v>
      </c>
      <c r="D152" s="67">
        <v>1.57</v>
      </c>
      <c r="E152" s="67">
        <v>0.31</v>
      </c>
      <c r="F152" s="73">
        <f t="shared" si="30"/>
        <v>0.76929999999999998</v>
      </c>
      <c r="G152" s="74">
        <f t="shared" si="31"/>
        <v>6.8199999999999997E-2</v>
      </c>
      <c r="H152" s="74">
        <f t="shared" si="32"/>
        <v>1.57</v>
      </c>
      <c r="I152" s="74">
        <f t="shared" si="33"/>
        <v>7.7499999999999999E-2</v>
      </c>
      <c r="J152" s="74">
        <f t="shared" si="34"/>
        <v>1.57</v>
      </c>
      <c r="K152" s="74">
        <v>0.45</v>
      </c>
      <c r="L152" s="74">
        <f t="shared" si="35"/>
        <v>1.57</v>
      </c>
      <c r="M152" s="74">
        <f t="shared" si="36"/>
        <v>9.2999999999999999E-2</v>
      </c>
      <c r="N152" s="74">
        <f t="shared" si="37"/>
        <v>1.57</v>
      </c>
      <c r="O152" s="74">
        <f t="shared" si="38"/>
        <v>7.7499999999999999E-2</v>
      </c>
      <c r="P152" s="74">
        <f t="shared" si="39"/>
        <v>1.57</v>
      </c>
      <c r="Q152" s="74">
        <f t="shared" si="40"/>
        <v>7.7499999999999999E-2</v>
      </c>
      <c r="R152" s="74">
        <f t="shared" si="41"/>
        <v>0.77</v>
      </c>
      <c r="S152" s="74">
        <f t="shared" si="42"/>
        <v>7.7499999999999999E-2</v>
      </c>
      <c r="T152" s="75">
        <f t="shared" si="43"/>
        <v>0.76929999999999998</v>
      </c>
      <c r="U152" s="74">
        <f t="shared" si="44"/>
        <v>6.8199999999999997E-2</v>
      </c>
    </row>
    <row r="153" spans="1:21" ht="38.1" customHeight="1" x14ac:dyDescent="0.25">
      <c r="A153" s="55">
        <v>0.48</v>
      </c>
      <c r="B153" s="77">
        <v>147</v>
      </c>
      <c r="C153" s="60" t="s">
        <v>130</v>
      </c>
      <c r="D153" s="67">
        <v>1.57</v>
      </c>
      <c r="E153" s="67">
        <v>0.35</v>
      </c>
      <c r="F153" s="73">
        <f t="shared" si="30"/>
        <v>0.76929999999999998</v>
      </c>
      <c r="G153" s="74">
        <f t="shared" si="31"/>
        <v>7.6999999999999999E-2</v>
      </c>
      <c r="H153" s="74">
        <f t="shared" si="32"/>
        <v>1.57</v>
      </c>
      <c r="I153" s="74">
        <f t="shared" si="33"/>
        <v>8.7499999999999994E-2</v>
      </c>
      <c r="J153" s="74">
        <f t="shared" si="34"/>
        <v>1.57</v>
      </c>
      <c r="K153" s="74">
        <v>0.45</v>
      </c>
      <c r="L153" s="74">
        <f t="shared" si="35"/>
        <v>1.57</v>
      </c>
      <c r="M153" s="74">
        <f t="shared" si="36"/>
        <v>0.105</v>
      </c>
      <c r="N153" s="74">
        <f t="shared" si="37"/>
        <v>1.57</v>
      </c>
      <c r="O153" s="74">
        <f t="shared" si="38"/>
        <v>8.7499999999999994E-2</v>
      </c>
      <c r="P153" s="74">
        <f t="shared" si="39"/>
        <v>1.57</v>
      </c>
      <c r="Q153" s="74">
        <f t="shared" si="40"/>
        <v>8.7499999999999994E-2</v>
      </c>
      <c r="R153" s="74">
        <f t="shared" si="41"/>
        <v>0.77</v>
      </c>
      <c r="S153" s="74">
        <f t="shared" si="42"/>
        <v>8.7499999999999994E-2</v>
      </c>
      <c r="T153" s="75">
        <f t="shared" si="43"/>
        <v>0.76929999999999998</v>
      </c>
      <c r="U153" s="74">
        <f t="shared" si="44"/>
        <v>7.6999999999999999E-2</v>
      </c>
    </row>
    <row r="154" spans="1:21" ht="38.1" customHeight="1" x14ac:dyDescent="0.25">
      <c r="A154" s="55">
        <v>0.39</v>
      </c>
      <c r="B154" s="77">
        <v>148</v>
      </c>
      <c r="C154" s="60" t="s">
        <v>129</v>
      </c>
      <c r="D154" s="67">
        <v>1.57</v>
      </c>
      <c r="E154" s="67">
        <v>0.23</v>
      </c>
      <c r="F154" s="73">
        <f t="shared" si="30"/>
        <v>0.76929999999999998</v>
      </c>
      <c r="G154" s="74">
        <f t="shared" si="31"/>
        <v>5.0599999999999999E-2</v>
      </c>
      <c r="H154" s="74">
        <f t="shared" si="32"/>
        <v>1.57</v>
      </c>
      <c r="I154" s="74">
        <f t="shared" si="33"/>
        <v>5.7500000000000002E-2</v>
      </c>
      <c r="J154" s="74">
        <f t="shared" si="34"/>
        <v>1.57</v>
      </c>
      <c r="K154" s="74">
        <v>0.45</v>
      </c>
      <c r="L154" s="74">
        <f t="shared" si="35"/>
        <v>1.57</v>
      </c>
      <c r="M154" s="74">
        <f t="shared" si="36"/>
        <v>6.9000000000000006E-2</v>
      </c>
      <c r="N154" s="74">
        <f t="shared" si="37"/>
        <v>1.57</v>
      </c>
      <c r="O154" s="74">
        <f t="shared" si="38"/>
        <v>5.7500000000000002E-2</v>
      </c>
      <c r="P154" s="74">
        <f t="shared" si="39"/>
        <v>1.57</v>
      </c>
      <c r="Q154" s="74">
        <f t="shared" si="40"/>
        <v>5.7500000000000002E-2</v>
      </c>
      <c r="R154" s="74">
        <f t="shared" si="41"/>
        <v>0.77</v>
      </c>
      <c r="S154" s="74">
        <f t="shared" si="42"/>
        <v>5.7500000000000002E-2</v>
      </c>
      <c r="T154" s="75">
        <f t="shared" si="43"/>
        <v>0.76929999999999998</v>
      </c>
      <c r="U154" s="74">
        <f t="shared" si="44"/>
        <v>5.0599999999999999E-2</v>
      </c>
    </row>
    <row r="155" spans="1:21" ht="38.1" customHeight="1" x14ac:dyDescent="0.25">
      <c r="A155" s="55">
        <v>0.52</v>
      </c>
      <c r="B155" s="77">
        <v>149</v>
      </c>
      <c r="C155" s="60" t="s">
        <v>128</v>
      </c>
      <c r="D155" s="67">
        <v>1.64</v>
      </c>
      <c r="E155" s="67">
        <v>0.19</v>
      </c>
      <c r="F155" s="73">
        <f t="shared" si="30"/>
        <v>0.80359999999999998</v>
      </c>
      <c r="G155" s="74">
        <f t="shared" si="31"/>
        <v>4.1800000000000004E-2</v>
      </c>
      <c r="H155" s="74">
        <f t="shared" si="32"/>
        <v>1.64</v>
      </c>
      <c r="I155" s="74">
        <f t="shared" si="33"/>
        <v>4.7500000000000001E-2</v>
      </c>
      <c r="J155" s="74">
        <f t="shared" si="34"/>
        <v>1.64</v>
      </c>
      <c r="K155" s="74">
        <v>0.45</v>
      </c>
      <c r="L155" s="74">
        <f t="shared" si="35"/>
        <v>1.64</v>
      </c>
      <c r="M155" s="74">
        <f t="shared" si="36"/>
        <v>5.6999999999999995E-2</v>
      </c>
      <c r="N155" s="74">
        <f t="shared" si="37"/>
        <v>1.64</v>
      </c>
      <c r="O155" s="74">
        <f t="shared" si="38"/>
        <v>4.7500000000000001E-2</v>
      </c>
      <c r="P155" s="74">
        <f t="shared" si="39"/>
        <v>1.64</v>
      </c>
      <c r="Q155" s="74">
        <f t="shared" si="40"/>
        <v>4.7500000000000001E-2</v>
      </c>
      <c r="R155" s="74">
        <f t="shared" si="41"/>
        <v>0.83999999999999986</v>
      </c>
      <c r="S155" s="74">
        <f t="shared" si="42"/>
        <v>4.7500000000000001E-2</v>
      </c>
      <c r="T155" s="75">
        <f t="shared" si="43"/>
        <v>0.80359999999999998</v>
      </c>
      <c r="U155" s="74">
        <f t="shared" si="44"/>
        <v>4.1800000000000004E-2</v>
      </c>
    </row>
    <row r="156" spans="1:21" ht="38.1" customHeight="1" x14ac:dyDescent="0.25">
      <c r="A156" s="55">
        <v>0.45</v>
      </c>
      <c r="B156" s="77">
        <v>150</v>
      </c>
      <c r="C156" s="60" t="s">
        <v>127</v>
      </c>
      <c r="D156" s="67">
        <v>1.59</v>
      </c>
      <c r="E156" s="67">
        <v>0.27</v>
      </c>
      <c r="F156" s="73">
        <f t="shared" si="30"/>
        <v>0.77910000000000001</v>
      </c>
      <c r="G156" s="74">
        <f t="shared" si="31"/>
        <v>5.9400000000000001E-2</v>
      </c>
      <c r="H156" s="74">
        <f t="shared" si="32"/>
        <v>1.59</v>
      </c>
      <c r="I156" s="74">
        <f t="shared" si="33"/>
        <v>6.7500000000000004E-2</v>
      </c>
      <c r="J156" s="74">
        <f t="shared" si="34"/>
        <v>1.59</v>
      </c>
      <c r="K156" s="74">
        <v>0.45</v>
      </c>
      <c r="L156" s="74">
        <f t="shared" si="35"/>
        <v>1.59</v>
      </c>
      <c r="M156" s="74">
        <f t="shared" si="36"/>
        <v>8.1000000000000003E-2</v>
      </c>
      <c r="N156" s="74">
        <f t="shared" si="37"/>
        <v>1.59</v>
      </c>
      <c r="O156" s="74">
        <f t="shared" si="38"/>
        <v>6.7500000000000004E-2</v>
      </c>
      <c r="P156" s="74">
        <f t="shared" si="39"/>
        <v>1.59</v>
      </c>
      <c r="Q156" s="74">
        <f t="shared" si="40"/>
        <v>6.7500000000000004E-2</v>
      </c>
      <c r="R156" s="74">
        <f t="shared" si="41"/>
        <v>0.79</v>
      </c>
      <c r="S156" s="74">
        <f t="shared" si="42"/>
        <v>6.7500000000000004E-2</v>
      </c>
      <c r="T156" s="75">
        <f t="shared" si="43"/>
        <v>0.77910000000000001</v>
      </c>
      <c r="U156" s="74">
        <f t="shared" si="44"/>
        <v>5.9400000000000001E-2</v>
      </c>
    </row>
    <row r="157" spans="1:21" ht="38.1" customHeight="1" x14ac:dyDescent="0.25">
      <c r="A157" s="55">
        <v>0.48</v>
      </c>
      <c r="B157" s="77">
        <v>151</v>
      </c>
      <c r="C157" s="60" t="s">
        <v>126</v>
      </c>
      <c r="D157" s="67">
        <v>1.59</v>
      </c>
      <c r="E157" s="67">
        <v>0.23</v>
      </c>
      <c r="F157" s="73">
        <f t="shared" si="30"/>
        <v>0.77910000000000001</v>
      </c>
      <c r="G157" s="74">
        <f t="shared" si="31"/>
        <v>5.0599999999999999E-2</v>
      </c>
      <c r="H157" s="74">
        <f t="shared" si="32"/>
        <v>1.59</v>
      </c>
      <c r="I157" s="74">
        <f t="shared" si="33"/>
        <v>5.7500000000000002E-2</v>
      </c>
      <c r="J157" s="74">
        <f t="shared" si="34"/>
        <v>1.59</v>
      </c>
      <c r="K157" s="74">
        <v>0.45</v>
      </c>
      <c r="L157" s="74">
        <f t="shared" si="35"/>
        <v>1.59</v>
      </c>
      <c r="M157" s="74">
        <f t="shared" si="36"/>
        <v>6.9000000000000006E-2</v>
      </c>
      <c r="N157" s="74">
        <f t="shared" si="37"/>
        <v>1.59</v>
      </c>
      <c r="O157" s="74">
        <f t="shared" si="38"/>
        <v>5.7500000000000002E-2</v>
      </c>
      <c r="P157" s="74">
        <f t="shared" si="39"/>
        <v>1.59</v>
      </c>
      <c r="Q157" s="74">
        <f t="shared" si="40"/>
        <v>5.7500000000000002E-2</v>
      </c>
      <c r="R157" s="74">
        <f t="shared" si="41"/>
        <v>0.79</v>
      </c>
      <c r="S157" s="74">
        <f t="shared" si="42"/>
        <v>5.7500000000000002E-2</v>
      </c>
      <c r="T157" s="75">
        <f t="shared" si="43"/>
        <v>0.77910000000000001</v>
      </c>
      <c r="U157" s="74">
        <f t="shared" si="44"/>
        <v>5.0599999999999999E-2</v>
      </c>
    </row>
    <row r="158" spans="1:21" ht="38.1" customHeight="1" x14ac:dyDescent="0.25">
      <c r="A158" s="55">
        <v>0.45</v>
      </c>
      <c r="B158" s="77">
        <v>152</v>
      </c>
      <c r="C158" s="60" t="s">
        <v>125</v>
      </c>
      <c r="D158" s="67">
        <v>1.65</v>
      </c>
      <c r="E158" s="69">
        <v>0.22</v>
      </c>
      <c r="F158" s="73">
        <f t="shared" si="30"/>
        <v>0.8085</v>
      </c>
      <c r="G158" s="74">
        <f t="shared" si="31"/>
        <v>4.8399999999999999E-2</v>
      </c>
      <c r="H158" s="74">
        <f t="shared" si="32"/>
        <v>1.65</v>
      </c>
      <c r="I158" s="74">
        <f t="shared" si="33"/>
        <v>5.5E-2</v>
      </c>
      <c r="J158" s="74">
        <f t="shared" si="34"/>
        <v>1.65</v>
      </c>
      <c r="K158" s="74">
        <v>0.45</v>
      </c>
      <c r="L158" s="74">
        <f t="shared" si="35"/>
        <v>1.65</v>
      </c>
      <c r="M158" s="74">
        <f t="shared" si="36"/>
        <v>6.6000000000000003E-2</v>
      </c>
      <c r="N158" s="74">
        <f t="shared" si="37"/>
        <v>1.65</v>
      </c>
      <c r="O158" s="74">
        <f t="shared" si="38"/>
        <v>5.5E-2</v>
      </c>
      <c r="P158" s="74">
        <f t="shared" si="39"/>
        <v>1.65</v>
      </c>
      <c r="Q158" s="74">
        <f t="shared" si="40"/>
        <v>5.5E-2</v>
      </c>
      <c r="R158" s="74">
        <f t="shared" si="41"/>
        <v>0.84999999999999987</v>
      </c>
      <c r="S158" s="74">
        <f t="shared" si="42"/>
        <v>5.5E-2</v>
      </c>
      <c r="T158" s="75">
        <f t="shared" si="43"/>
        <v>0.8085</v>
      </c>
      <c r="U158" s="74">
        <f t="shared" si="44"/>
        <v>4.8399999999999999E-2</v>
      </c>
    </row>
    <row r="159" spans="1:21" ht="38.1" customHeight="1" x14ac:dyDescent="0.25">
      <c r="A159" s="55">
        <v>0.34</v>
      </c>
      <c r="B159" s="77">
        <v>153</v>
      </c>
      <c r="C159" s="60" t="s">
        <v>124</v>
      </c>
      <c r="D159" s="67">
        <v>1.6</v>
      </c>
      <c r="E159" s="69">
        <v>0.25</v>
      </c>
      <c r="F159" s="73">
        <f t="shared" si="30"/>
        <v>0.78400000000000003</v>
      </c>
      <c r="G159" s="74">
        <f t="shared" si="31"/>
        <v>5.5E-2</v>
      </c>
      <c r="H159" s="74">
        <f t="shared" si="32"/>
        <v>1.6</v>
      </c>
      <c r="I159" s="74">
        <f t="shared" si="33"/>
        <v>6.25E-2</v>
      </c>
      <c r="J159" s="74">
        <f t="shared" si="34"/>
        <v>1.6</v>
      </c>
      <c r="K159" s="74">
        <v>0.45</v>
      </c>
      <c r="L159" s="74">
        <f t="shared" si="35"/>
        <v>1.6</v>
      </c>
      <c r="M159" s="74">
        <f t="shared" si="36"/>
        <v>7.4999999999999997E-2</v>
      </c>
      <c r="N159" s="74">
        <f t="shared" si="37"/>
        <v>1.6</v>
      </c>
      <c r="O159" s="74">
        <f t="shared" si="38"/>
        <v>6.25E-2</v>
      </c>
      <c r="P159" s="74">
        <f t="shared" si="39"/>
        <v>1.6</v>
      </c>
      <c r="Q159" s="74">
        <f t="shared" si="40"/>
        <v>6.25E-2</v>
      </c>
      <c r="R159" s="74">
        <f t="shared" si="41"/>
        <v>0.8</v>
      </c>
      <c r="S159" s="74">
        <f t="shared" si="42"/>
        <v>6.25E-2</v>
      </c>
      <c r="T159" s="75">
        <f t="shared" si="43"/>
        <v>0.78400000000000003</v>
      </c>
      <c r="U159" s="74">
        <f t="shared" si="44"/>
        <v>5.5E-2</v>
      </c>
    </row>
    <row r="160" spans="1:21" ht="38.1" customHeight="1" x14ac:dyDescent="0.25">
      <c r="A160" s="55">
        <v>0.35</v>
      </c>
      <c r="B160" s="77">
        <v>154</v>
      </c>
      <c r="C160" s="60" t="s">
        <v>123</v>
      </c>
      <c r="D160" s="67">
        <v>1.6</v>
      </c>
      <c r="E160" s="69">
        <v>0.3</v>
      </c>
      <c r="F160" s="73">
        <f t="shared" si="30"/>
        <v>0.78400000000000003</v>
      </c>
      <c r="G160" s="74">
        <f t="shared" si="31"/>
        <v>6.6000000000000003E-2</v>
      </c>
      <c r="H160" s="74">
        <f t="shared" si="32"/>
        <v>1.6</v>
      </c>
      <c r="I160" s="74">
        <f t="shared" si="33"/>
        <v>7.4999999999999997E-2</v>
      </c>
      <c r="J160" s="74">
        <f t="shared" si="34"/>
        <v>1.6</v>
      </c>
      <c r="K160" s="74">
        <v>0.45</v>
      </c>
      <c r="L160" s="74">
        <f t="shared" si="35"/>
        <v>1.6</v>
      </c>
      <c r="M160" s="74">
        <f t="shared" si="36"/>
        <v>0.09</v>
      </c>
      <c r="N160" s="74">
        <f t="shared" si="37"/>
        <v>1.6</v>
      </c>
      <c r="O160" s="74">
        <f t="shared" si="38"/>
        <v>7.4999999999999997E-2</v>
      </c>
      <c r="P160" s="74">
        <f t="shared" si="39"/>
        <v>1.6</v>
      </c>
      <c r="Q160" s="74">
        <f t="shared" si="40"/>
        <v>7.4999999999999997E-2</v>
      </c>
      <c r="R160" s="74">
        <f t="shared" si="41"/>
        <v>0.8</v>
      </c>
      <c r="S160" s="74">
        <f t="shared" si="42"/>
        <v>7.4999999999999997E-2</v>
      </c>
      <c r="T160" s="75">
        <f t="shared" si="43"/>
        <v>0.78400000000000003</v>
      </c>
      <c r="U160" s="74">
        <f t="shared" si="44"/>
        <v>6.6000000000000003E-2</v>
      </c>
    </row>
    <row r="161" spans="1:21" ht="38.1" customHeight="1" x14ac:dyDescent="0.25">
      <c r="A161" s="55">
        <v>0.15</v>
      </c>
      <c r="B161" s="77">
        <v>155</v>
      </c>
      <c r="C161" s="60" t="s">
        <v>122</v>
      </c>
      <c r="D161" s="67">
        <v>1.65</v>
      </c>
      <c r="E161" s="69">
        <v>0.37</v>
      </c>
      <c r="F161" s="73">
        <f t="shared" si="30"/>
        <v>0.8085</v>
      </c>
      <c r="G161" s="74">
        <f t="shared" si="31"/>
        <v>8.14E-2</v>
      </c>
      <c r="H161" s="74">
        <f t="shared" si="32"/>
        <v>1.65</v>
      </c>
      <c r="I161" s="74">
        <f t="shared" si="33"/>
        <v>9.2499999999999999E-2</v>
      </c>
      <c r="J161" s="74">
        <f t="shared" si="34"/>
        <v>1.65</v>
      </c>
      <c r="K161" s="74">
        <v>0.45</v>
      </c>
      <c r="L161" s="74">
        <f t="shared" si="35"/>
        <v>1.65</v>
      </c>
      <c r="M161" s="74">
        <f t="shared" si="36"/>
        <v>0.111</v>
      </c>
      <c r="N161" s="74">
        <f t="shared" si="37"/>
        <v>1.65</v>
      </c>
      <c r="O161" s="74">
        <f t="shared" si="38"/>
        <v>9.2499999999999999E-2</v>
      </c>
      <c r="P161" s="74">
        <f t="shared" si="39"/>
        <v>1.65</v>
      </c>
      <c r="Q161" s="74">
        <f t="shared" si="40"/>
        <v>9.2499999999999999E-2</v>
      </c>
      <c r="R161" s="74">
        <f t="shared" si="41"/>
        <v>0.84999999999999987</v>
      </c>
      <c r="S161" s="74">
        <f t="shared" si="42"/>
        <v>9.2499999999999999E-2</v>
      </c>
      <c r="T161" s="75">
        <f t="shared" si="43"/>
        <v>0.8085</v>
      </c>
      <c r="U161" s="74">
        <f t="shared" si="44"/>
        <v>8.14E-2</v>
      </c>
    </row>
    <row r="162" spans="1:21" ht="38.1" customHeight="1" x14ac:dyDescent="0.25">
      <c r="A162" s="55">
        <v>0.43</v>
      </c>
      <c r="B162" s="77">
        <v>156</v>
      </c>
      <c r="C162" s="60" t="s">
        <v>121</v>
      </c>
      <c r="D162" s="69">
        <v>1.6</v>
      </c>
      <c r="E162" s="69">
        <v>0.25</v>
      </c>
      <c r="F162" s="73">
        <f t="shared" si="30"/>
        <v>0.78400000000000003</v>
      </c>
      <c r="G162" s="74">
        <f t="shared" si="31"/>
        <v>5.5E-2</v>
      </c>
      <c r="H162" s="74">
        <f t="shared" si="32"/>
        <v>1.6</v>
      </c>
      <c r="I162" s="74">
        <f t="shared" si="33"/>
        <v>6.25E-2</v>
      </c>
      <c r="J162" s="74">
        <f t="shared" si="34"/>
        <v>1.6</v>
      </c>
      <c r="K162" s="74">
        <v>0.45</v>
      </c>
      <c r="L162" s="74">
        <f t="shared" si="35"/>
        <v>1.6</v>
      </c>
      <c r="M162" s="74">
        <f t="shared" si="36"/>
        <v>7.4999999999999997E-2</v>
      </c>
      <c r="N162" s="74">
        <f t="shared" si="37"/>
        <v>1.6</v>
      </c>
      <c r="O162" s="74">
        <f t="shared" si="38"/>
        <v>6.25E-2</v>
      </c>
      <c r="P162" s="74">
        <f t="shared" si="39"/>
        <v>1.6</v>
      </c>
      <c r="Q162" s="74">
        <f t="shared" si="40"/>
        <v>6.25E-2</v>
      </c>
      <c r="R162" s="74">
        <f t="shared" si="41"/>
        <v>0.8</v>
      </c>
      <c r="S162" s="74">
        <f t="shared" si="42"/>
        <v>6.25E-2</v>
      </c>
      <c r="T162" s="75">
        <f t="shared" si="43"/>
        <v>0.78400000000000003</v>
      </c>
      <c r="U162" s="74">
        <f t="shared" si="44"/>
        <v>5.5E-2</v>
      </c>
    </row>
    <row r="163" spans="1:21" ht="38.1" customHeight="1" x14ac:dyDescent="0.25">
      <c r="A163" s="55">
        <v>0.24</v>
      </c>
      <c r="B163" s="77">
        <v>157</v>
      </c>
      <c r="C163" s="60" t="s">
        <v>53</v>
      </c>
      <c r="D163" s="67">
        <v>1.8</v>
      </c>
      <c r="E163" s="67">
        <v>0.69</v>
      </c>
      <c r="F163" s="73">
        <f t="shared" si="30"/>
        <v>0.88200000000000001</v>
      </c>
      <c r="G163" s="74">
        <f t="shared" si="31"/>
        <v>0.15179999999999999</v>
      </c>
      <c r="H163" s="74">
        <f t="shared" si="32"/>
        <v>1.8</v>
      </c>
      <c r="I163" s="74">
        <f t="shared" si="33"/>
        <v>0.17249999999999999</v>
      </c>
      <c r="J163" s="74">
        <f t="shared" si="34"/>
        <v>1.8</v>
      </c>
      <c r="K163" s="74">
        <v>0.45</v>
      </c>
      <c r="L163" s="74">
        <f t="shared" si="35"/>
        <v>1.8</v>
      </c>
      <c r="M163" s="74">
        <f t="shared" si="36"/>
        <v>0.20699999999999999</v>
      </c>
      <c r="N163" s="74">
        <f t="shared" si="37"/>
        <v>1.8</v>
      </c>
      <c r="O163" s="74">
        <f t="shared" si="38"/>
        <v>0.17249999999999999</v>
      </c>
      <c r="P163" s="74">
        <f t="shared" si="39"/>
        <v>1.8</v>
      </c>
      <c r="Q163" s="74">
        <f t="shared" si="40"/>
        <v>0.17249999999999999</v>
      </c>
      <c r="R163" s="74">
        <f t="shared" si="41"/>
        <v>1</v>
      </c>
      <c r="S163" s="74">
        <f t="shared" si="42"/>
        <v>0.17249999999999999</v>
      </c>
      <c r="T163" s="75">
        <f t="shared" si="43"/>
        <v>0.88200000000000001</v>
      </c>
      <c r="U163" s="74">
        <f t="shared" si="44"/>
        <v>0.15179999999999999</v>
      </c>
    </row>
    <row r="164" spans="1:21" ht="38.1" customHeight="1" x14ac:dyDescent="0.25">
      <c r="A164" s="55">
        <v>0.24</v>
      </c>
      <c r="B164" s="77">
        <v>158</v>
      </c>
      <c r="C164" s="60" t="s">
        <v>54</v>
      </c>
      <c r="D164" s="67">
        <v>1.8</v>
      </c>
      <c r="E164" s="67">
        <v>0.66</v>
      </c>
      <c r="F164" s="73">
        <f t="shared" si="30"/>
        <v>0.88200000000000001</v>
      </c>
      <c r="G164" s="74">
        <f t="shared" si="31"/>
        <v>0.1452</v>
      </c>
      <c r="H164" s="74">
        <f t="shared" si="32"/>
        <v>1.8</v>
      </c>
      <c r="I164" s="74">
        <f t="shared" si="33"/>
        <v>0.16500000000000001</v>
      </c>
      <c r="J164" s="74">
        <f t="shared" si="34"/>
        <v>1.8</v>
      </c>
      <c r="K164" s="74">
        <v>0.45</v>
      </c>
      <c r="L164" s="74">
        <f t="shared" si="35"/>
        <v>1.8</v>
      </c>
      <c r="M164" s="74">
        <f t="shared" si="36"/>
        <v>0.19800000000000001</v>
      </c>
      <c r="N164" s="74">
        <f t="shared" si="37"/>
        <v>1.8</v>
      </c>
      <c r="O164" s="74">
        <f t="shared" si="38"/>
        <v>0.16500000000000001</v>
      </c>
      <c r="P164" s="74">
        <f t="shared" si="39"/>
        <v>1.8</v>
      </c>
      <c r="Q164" s="74">
        <f t="shared" si="40"/>
        <v>0.16500000000000001</v>
      </c>
      <c r="R164" s="74">
        <f t="shared" si="41"/>
        <v>1</v>
      </c>
      <c r="S164" s="74">
        <f t="shared" si="42"/>
        <v>0.16500000000000001</v>
      </c>
      <c r="T164" s="75">
        <f t="shared" si="43"/>
        <v>0.88200000000000001</v>
      </c>
      <c r="U164" s="74">
        <f t="shared" si="44"/>
        <v>0.1452</v>
      </c>
    </row>
    <row r="165" spans="1:21" ht="38.1" customHeight="1" x14ac:dyDescent="0.25">
      <c r="A165" s="55">
        <v>0.31</v>
      </c>
      <c r="B165" s="77">
        <v>159</v>
      </c>
      <c r="C165" s="60" t="s">
        <v>120</v>
      </c>
      <c r="D165" s="67">
        <v>1.8</v>
      </c>
      <c r="E165" s="67">
        <v>0.48</v>
      </c>
      <c r="F165" s="73">
        <f t="shared" si="30"/>
        <v>0.88200000000000001</v>
      </c>
      <c r="G165" s="74">
        <f t="shared" si="31"/>
        <v>0.1056</v>
      </c>
      <c r="H165" s="74">
        <f t="shared" si="32"/>
        <v>1.8</v>
      </c>
      <c r="I165" s="74">
        <f t="shared" si="33"/>
        <v>0.12</v>
      </c>
      <c r="J165" s="74">
        <f t="shared" si="34"/>
        <v>1.8</v>
      </c>
      <c r="K165" s="74">
        <v>0.45</v>
      </c>
      <c r="L165" s="74">
        <f t="shared" si="35"/>
        <v>1.8</v>
      </c>
      <c r="M165" s="74">
        <f t="shared" si="36"/>
        <v>0.14399999999999999</v>
      </c>
      <c r="N165" s="74">
        <f t="shared" si="37"/>
        <v>1.8</v>
      </c>
      <c r="O165" s="74">
        <f t="shared" si="38"/>
        <v>0.12</v>
      </c>
      <c r="P165" s="74">
        <f t="shared" si="39"/>
        <v>1.8</v>
      </c>
      <c r="Q165" s="74">
        <f t="shared" si="40"/>
        <v>0.12</v>
      </c>
      <c r="R165" s="74">
        <f t="shared" si="41"/>
        <v>1</v>
      </c>
      <c r="S165" s="74">
        <f t="shared" si="42"/>
        <v>0.12</v>
      </c>
      <c r="T165" s="75">
        <f t="shared" si="43"/>
        <v>0.88200000000000001</v>
      </c>
      <c r="U165" s="74">
        <f t="shared" si="44"/>
        <v>0.1056</v>
      </c>
    </row>
    <row r="166" spans="1:21" ht="38.1" customHeight="1" x14ac:dyDescent="0.25">
      <c r="A166" s="55">
        <v>0.27</v>
      </c>
      <c r="B166" s="77">
        <v>160</v>
      </c>
      <c r="C166" s="60" t="s">
        <v>119</v>
      </c>
      <c r="D166" s="67">
        <v>1.8</v>
      </c>
      <c r="E166" s="67">
        <v>0.39</v>
      </c>
      <c r="F166" s="73">
        <f t="shared" si="30"/>
        <v>0.88200000000000001</v>
      </c>
      <c r="G166" s="74">
        <f t="shared" si="31"/>
        <v>8.5800000000000001E-2</v>
      </c>
      <c r="H166" s="74">
        <f t="shared" si="32"/>
        <v>1.8</v>
      </c>
      <c r="I166" s="74">
        <f t="shared" si="33"/>
        <v>9.7500000000000003E-2</v>
      </c>
      <c r="J166" s="74">
        <f t="shared" si="34"/>
        <v>1.8</v>
      </c>
      <c r="K166" s="74">
        <v>0.45</v>
      </c>
      <c r="L166" s="74">
        <f t="shared" si="35"/>
        <v>1.8</v>
      </c>
      <c r="M166" s="74">
        <f t="shared" si="36"/>
        <v>0.11699999999999999</v>
      </c>
      <c r="N166" s="74">
        <f t="shared" si="37"/>
        <v>1.8</v>
      </c>
      <c r="O166" s="74">
        <f t="shared" si="38"/>
        <v>9.7500000000000003E-2</v>
      </c>
      <c r="P166" s="74">
        <f t="shared" si="39"/>
        <v>1.8</v>
      </c>
      <c r="Q166" s="74">
        <f t="shared" si="40"/>
        <v>9.7500000000000003E-2</v>
      </c>
      <c r="R166" s="74">
        <f t="shared" si="41"/>
        <v>1</v>
      </c>
      <c r="S166" s="74">
        <f t="shared" si="42"/>
        <v>9.7500000000000003E-2</v>
      </c>
      <c r="T166" s="75">
        <f t="shared" si="43"/>
        <v>0.88200000000000001</v>
      </c>
      <c r="U166" s="74">
        <f t="shared" si="44"/>
        <v>8.5800000000000001E-2</v>
      </c>
    </row>
    <row r="167" spans="1:21" ht="38.1" customHeight="1" x14ac:dyDescent="0.25">
      <c r="A167" s="55">
        <v>0.45</v>
      </c>
      <c r="B167" s="77">
        <v>161</v>
      </c>
      <c r="C167" s="60" t="s">
        <v>118</v>
      </c>
      <c r="D167" s="67">
        <v>1.8</v>
      </c>
      <c r="E167" s="67">
        <v>0.52</v>
      </c>
      <c r="F167" s="73">
        <f t="shared" si="30"/>
        <v>0.88200000000000001</v>
      </c>
      <c r="G167" s="74">
        <f t="shared" si="31"/>
        <v>0.1144</v>
      </c>
      <c r="H167" s="74">
        <f t="shared" si="32"/>
        <v>1.8</v>
      </c>
      <c r="I167" s="74">
        <f t="shared" si="33"/>
        <v>0.13</v>
      </c>
      <c r="J167" s="74">
        <f t="shared" si="34"/>
        <v>1.8</v>
      </c>
      <c r="K167" s="74">
        <v>0.45</v>
      </c>
      <c r="L167" s="74">
        <f t="shared" si="35"/>
        <v>1.8</v>
      </c>
      <c r="M167" s="74">
        <f t="shared" si="36"/>
        <v>0.156</v>
      </c>
      <c r="N167" s="74">
        <f t="shared" si="37"/>
        <v>1.8</v>
      </c>
      <c r="O167" s="74">
        <f t="shared" si="38"/>
        <v>0.13</v>
      </c>
      <c r="P167" s="74">
        <f t="shared" si="39"/>
        <v>1.8</v>
      </c>
      <c r="Q167" s="74">
        <f t="shared" si="40"/>
        <v>0.13</v>
      </c>
      <c r="R167" s="74">
        <f t="shared" si="41"/>
        <v>1</v>
      </c>
      <c r="S167" s="74">
        <f t="shared" si="42"/>
        <v>0.13</v>
      </c>
      <c r="T167" s="75">
        <f t="shared" si="43"/>
        <v>0.88200000000000001</v>
      </c>
      <c r="U167" s="74">
        <f t="shared" si="44"/>
        <v>0.1144</v>
      </c>
    </row>
    <row r="168" spans="1:21" ht="38.1" customHeight="1" x14ac:dyDescent="0.25">
      <c r="A168" s="55">
        <v>0.36</v>
      </c>
      <c r="B168" s="77">
        <v>162</v>
      </c>
      <c r="C168" s="60" t="s">
        <v>117</v>
      </c>
      <c r="D168" s="67">
        <v>1.8</v>
      </c>
      <c r="E168" s="67">
        <v>0.45</v>
      </c>
      <c r="F168" s="73">
        <f t="shared" si="30"/>
        <v>0.88200000000000001</v>
      </c>
      <c r="G168" s="74">
        <f t="shared" si="31"/>
        <v>9.9000000000000005E-2</v>
      </c>
      <c r="H168" s="74">
        <f t="shared" si="32"/>
        <v>1.8</v>
      </c>
      <c r="I168" s="74">
        <f t="shared" si="33"/>
        <v>0.1125</v>
      </c>
      <c r="J168" s="74">
        <f t="shared" si="34"/>
        <v>1.8</v>
      </c>
      <c r="K168" s="74">
        <v>0.45</v>
      </c>
      <c r="L168" s="74">
        <f t="shared" si="35"/>
        <v>1.8</v>
      </c>
      <c r="M168" s="74">
        <f t="shared" si="36"/>
        <v>0.13500000000000001</v>
      </c>
      <c r="N168" s="74">
        <f t="shared" si="37"/>
        <v>1.8</v>
      </c>
      <c r="O168" s="74">
        <f t="shared" si="38"/>
        <v>0.1125</v>
      </c>
      <c r="P168" s="74">
        <f t="shared" si="39"/>
        <v>1.8</v>
      </c>
      <c r="Q168" s="74">
        <f t="shared" si="40"/>
        <v>0.1125</v>
      </c>
      <c r="R168" s="74">
        <f t="shared" si="41"/>
        <v>1</v>
      </c>
      <c r="S168" s="74">
        <f t="shared" si="42"/>
        <v>0.1125</v>
      </c>
      <c r="T168" s="75">
        <f t="shared" si="43"/>
        <v>0.88200000000000001</v>
      </c>
      <c r="U168" s="74">
        <f t="shared" si="44"/>
        <v>9.9000000000000005E-2</v>
      </c>
    </row>
    <row r="169" spans="1:21" ht="38.1" customHeight="1" x14ac:dyDescent="0.25">
      <c r="A169" s="55">
        <v>0.2</v>
      </c>
      <c r="B169" s="77">
        <v>163</v>
      </c>
      <c r="C169" s="60" t="s">
        <v>116</v>
      </c>
      <c r="D169" s="67">
        <v>1.8</v>
      </c>
      <c r="E169" s="67">
        <v>0.48</v>
      </c>
      <c r="F169" s="73">
        <f t="shared" si="30"/>
        <v>0.88200000000000001</v>
      </c>
      <c r="G169" s="74">
        <f t="shared" si="31"/>
        <v>0.1056</v>
      </c>
      <c r="H169" s="74">
        <f t="shared" si="32"/>
        <v>1.8</v>
      </c>
      <c r="I169" s="74">
        <f t="shared" si="33"/>
        <v>0.12</v>
      </c>
      <c r="J169" s="74">
        <f t="shared" si="34"/>
        <v>1.8</v>
      </c>
      <c r="K169" s="74">
        <v>0.45</v>
      </c>
      <c r="L169" s="74">
        <f t="shared" si="35"/>
        <v>1.8</v>
      </c>
      <c r="M169" s="74">
        <f t="shared" si="36"/>
        <v>0.14399999999999999</v>
      </c>
      <c r="N169" s="74">
        <f t="shared" si="37"/>
        <v>1.8</v>
      </c>
      <c r="O169" s="74">
        <f t="shared" si="38"/>
        <v>0.12</v>
      </c>
      <c r="P169" s="74">
        <f t="shared" si="39"/>
        <v>1.8</v>
      </c>
      <c r="Q169" s="74">
        <f t="shared" si="40"/>
        <v>0.12</v>
      </c>
      <c r="R169" s="74">
        <f t="shared" si="41"/>
        <v>1</v>
      </c>
      <c r="S169" s="74">
        <f t="shared" si="42"/>
        <v>0.12</v>
      </c>
      <c r="T169" s="75">
        <f t="shared" si="43"/>
        <v>0.88200000000000001</v>
      </c>
      <c r="U169" s="74">
        <f t="shared" si="44"/>
        <v>0.1056</v>
      </c>
    </row>
    <row r="170" spans="1:21" ht="38.1" customHeight="1" x14ac:dyDescent="0.25">
      <c r="A170" s="55">
        <v>0.22</v>
      </c>
      <c r="B170" s="77">
        <v>164</v>
      </c>
      <c r="C170" s="60" t="s">
        <v>115</v>
      </c>
      <c r="D170" s="67">
        <v>1.8</v>
      </c>
      <c r="E170" s="67">
        <v>0.45</v>
      </c>
      <c r="F170" s="73">
        <f t="shared" si="30"/>
        <v>0.88200000000000001</v>
      </c>
      <c r="G170" s="74">
        <f t="shared" si="31"/>
        <v>9.9000000000000005E-2</v>
      </c>
      <c r="H170" s="74">
        <f t="shared" si="32"/>
        <v>1.8</v>
      </c>
      <c r="I170" s="74">
        <f t="shared" si="33"/>
        <v>0.1125</v>
      </c>
      <c r="J170" s="74">
        <f t="shared" si="34"/>
        <v>1.8</v>
      </c>
      <c r="K170" s="74">
        <v>0.45</v>
      </c>
      <c r="L170" s="74">
        <f t="shared" si="35"/>
        <v>1.8</v>
      </c>
      <c r="M170" s="74">
        <f t="shared" si="36"/>
        <v>0.13500000000000001</v>
      </c>
      <c r="N170" s="74">
        <f t="shared" si="37"/>
        <v>1.8</v>
      </c>
      <c r="O170" s="74">
        <f t="shared" si="38"/>
        <v>0.1125</v>
      </c>
      <c r="P170" s="74">
        <f t="shared" si="39"/>
        <v>1.8</v>
      </c>
      <c r="Q170" s="74">
        <f t="shared" si="40"/>
        <v>0.1125</v>
      </c>
      <c r="R170" s="74">
        <f t="shared" si="41"/>
        <v>1</v>
      </c>
      <c r="S170" s="74">
        <f t="shared" si="42"/>
        <v>0.1125</v>
      </c>
      <c r="T170" s="75">
        <f t="shared" si="43"/>
        <v>0.88200000000000001</v>
      </c>
      <c r="U170" s="74">
        <f t="shared" si="44"/>
        <v>9.9000000000000005E-2</v>
      </c>
    </row>
    <row r="171" spans="1:21" ht="38.1" customHeight="1" x14ac:dyDescent="0.25">
      <c r="A171" s="55">
        <v>0.51</v>
      </c>
      <c r="B171" s="77">
        <v>165</v>
      </c>
      <c r="C171" s="60" t="s">
        <v>114</v>
      </c>
      <c r="D171" s="67">
        <v>1.8</v>
      </c>
      <c r="E171" s="67">
        <v>0.34</v>
      </c>
      <c r="F171" s="73">
        <f t="shared" si="30"/>
        <v>0.88200000000000001</v>
      </c>
      <c r="G171" s="74">
        <f t="shared" si="31"/>
        <v>7.4800000000000005E-2</v>
      </c>
      <c r="H171" s="74">
        <f t="shared" si="32"/>
        <v>1.8</v>
      </c>
      <c r="I171" s="74">
        <f t="shared" si="33"/>
        <v>8.5000000000000006E-2</v>
      </c>
      <c r="J171" s="74">
        <f t="shared" si="34"/>
        <v>1.8</v>
      </c>
      <c r="K171" s="74">
        <v>0.45</v>
      </c>
      <c r="L171" s="74">
        <f t="shared" si="35"/>
        <v>1.8</v>
      </c>
      <c r="M171" s="74">
        <f t="shared" si="36"/>
        <v>0.10200000000000001</v>
      </c>
      <c r="N171" s="74">
        <f t="shared" si="37"/>
        <v>1.8</v>
      </c>
      <c r="O171" s="74">
        <f t="shared" si="38"/>
        <v>8.5000000000000006E-2</v>
      </c>
      <c r="P171" s="74">
        <f t="shared" si="39"/>
        <v>1.8</v>
      </c>
      <c r="Q171" s="74">
        <f t="shared" si="40"/>
        <v>8.5000000000000006E-2</v>
      </c>
      <c r="R171" s="74">
        <f t="shared" si="41"/>
        <v>1</v>
      </c>
      <c r="S171" s="74">
        <f t="shared" si="42"/>
        <v>8.5000000000000006E-2</v>
      </c>
      <c r="T171" s="75">
        <f t="shared" si="43"/>
        <v>0.88200000000000001</v>
      </c>
      <c r="U171" s="74">
        <f t="shared" si="44"/>
        <v>7.4800000000000005E-2</v>
      </c>
    </row>
    <row r="172" spans="1:21" ht="38.1" customHeight="1" x14ac:dyDescent="0.25">
      <c r="A172" s="55">
        <v>0.28000000000000003</v>
      </c>
      <c r="B172" s="77">
        <v>166</v>
      </c>
      <c r="C172" s="60" t="s">
        <v>113</v>
      </c>
      <c r="D172" s="67">
        <v>1.8</v>
      </c>
      <c r="E172" s="67">
        <v>0.35</v>
      </c>
      <c r="F172" s="73">
        <f t="shared" si="30"/>
        <v>0.88200000000000001</v>
      </c>
      <c r="G172" s="74">
        <f t="shared" si="31"/>
        <v>7.6999999999999999E-2</v>
      </c>
      <c r="H172" s="74">
        <f t="shared" si="32"/>
        <v>1.8</v>
      </c>
      <c r="I172" s="74">
        <f t="shared" si="33"/>
        <v>8.7499999999999994E-2</v>
      </c>
      <c r="J172" s="74">
        <f t="shared" si="34"/>
        <v>1.8</v>
      </c>
      <c r="K172" s="74">
        <v>0.45</v>
      </c>
      <c r="L172" s="74">
        <f t="shared" si="35"/>
        <v>1.8</v>
      </c>
      <c r="M172" s="74">
        <f t="shared" si="36"/>
        <v>0.105</v>
      </c>
      <c r="N172" s="74">
        <f t="shared" si="37"/>
        <v>1.8</v>
      </c>
      <c r="O172" s="74">
        <f t="shared" si="38"/>
        <v>8.7499999999999994E-2</v>
      </c>
      <c r="P172" s="74">
        <f t="shared" si="39"/>
        <v>1.8</v>
      </c>
      <c r="Q172" s="74">
        <f t="shared" si="40"/>
        <v>8.7499999999999994E-2</v>
      </c>
      <c r="R172" s="74">
        <f t="shared" si="41"/>
        <v>1</v>
      </c>
      <c r="S172" s="74">
        <f t="shared" si="42"/>
        <v>8.7499999999999994E-2</v>
      </c>
      <c r="T172" s="75">
        <f t="shared" si="43"/>
        <v>0.88200000000000001</v>
      </c>
      <c r="U172" s="74">
        <f t="shared" si="44"/>
        <v>7.6999999999999999E-2</v>
      </c>
    </row>
    <row r="173" spans="1:21" ht="38.1" customHeight="1" x14ac:dyDescent="0.25">
      <c r="A173" s="55">
        <v>0.27</v>
      </c>
      <c r="B173" s="77">
        <v>167</v>
      </c>
      <c r="C173" s="60" t="s">
        <v>112</v>
      </c>
      <c r="D173" s="67">
        <v>1.8</v>
      </c>
      <c r="E173" s="67">
        <v>0.15</v>
      </c>
      <c r="F173" s="73">
        <f t="shared" si="30"/>
        <v>0.88200000000000001</v>
      </c>
      <c r="G173" s="74">
        <f t="shared" si="31"/>
        <v>3.3000000000000002E-2</v>
      </c>
      <c r="H173" s="74">
        <f t="shared" si="32"/>
        <v>1.8</v>
      </c>
      <c r="I173" s="74">
        <f t="shared" si="33"/>
        <v>3.7499999999999999E-2</v>
      </c>
      <c r="J173" s="74">
        <f t="shared" si="34"/>
        <v>1.8</v>
      </c>
      <c r="K173" s="74">
        <v>0.45</v>
      </c>
      <c r="L173" s="74">
        <f t="shared" si="35"/>
        <v>1.8</v>
      </c>
      <c r="M173" s="74">
        <f t="shared" si="36"/>
        <v>4.4999999999999998E-2</v>
      </c>
      <c r="N173" s="74">
        <f t="shared" si="37"/>
        <v>1.8</v>
      </c>
      <c r="O173" s="74">
        <f t="shared" si="38"/>
        <v>3.7499999999999999E-2</v>
      </c>
      <c r="P173" s="74">
        <f t="shared" si="39"/>
        <v>1.8</v>
      </c>
      <c r="Q173" s="74">
        <f t="shared" si="40"/>
        <v>3.7499999999999999E-2</v>
      </c>
      <c r="R173" s="74">
        <f t="shared" si="41"/>
        <v>1</v>
      </c>
      <c r="S173" s="74">
        <f t="shared" si="42"/>
        <v>3.7499999999999999E-2</v>
      </c>
      <c r="T173" s="75">
        <f t="shared" si="43"/>
        <v>0.88200000000000001</v>
      </c>
      <c r="U173" s="74">
        <f t="shared" si="44"/>
        <v>3.3000000000000002E-2</v>
      </c>
    </row>
    <row r="174" spans="1:21" ht="38.1" customHeight="1" x14ac:dyDescent="0.25">
      <c r="A174" s="55">
        <v>0.36</v>
      </c>
      <c r="B174" s="77">
        <v>168</v>
      </c>
      <c r="C174" s="60" t="s">
        <v>111</v>
      </c>
      <c r="D174" s="67">
        <v>1.7</v>
      </c>
      <c r="E174" s="67">
        <v>0.43</v>
      </c>
      <c r="F174" s="73">
        <f t="shared" si="30"/>
        <v>0.83299999999999996</v>
      </c>
      <c r="G174" s="74">
        <f t="shared" si="31"/>
        <v>9.4600000000000004E-2</v>
      </c>
      <c r="H174" s="74">
        <f t="shared" si="32"/>
        <v>1.7</v>
      </c>
      <c r="I174" s="74">
        <f t="shared" si="33"/>
        <v>0.1075</v>
      </c>
      <c r="J174" s="74">
        <f t="shared" si="34"/>
        <v>1.7</v>
      </c>
      <c r="K174" s="74">
        <v>0.45</v>
      </c>
      <c r="L174" s="74">
        <f t="shared" si="35"/>
        <v>1.7</v>
      </c>
      <c r="M174" s="74">
        <f t="shared" si="36"/>
        <v>0.129</v>
      </c>
      <c r="N174" s="74">
        <f t="shared" si="37"/>
        <v>1.7</v>
      </c>
      <c r="O174" s="74">
        <f t="shared" si="38"/>
        <v>0.1075</v>
      </c>
      <c r="P174" s="74">
        <f t="shared" si="39"/>
        <v>1.7</v>
      </c>
      <c r="Q174" s="74">
        <f t="shared" si="40"/>
        <v>0.1075</v>
      </c>
      <c r="R174" s="74">
        <f t="shared" si="41"/>
        <v>0.89999999999999991</v>
      </c>
      <c r="S174" s="74">
        <f t="shared" si="42"/>
        <v>0.1075</v>
      </c>
      <c r="T174" s="75">
        <f t="shared" si="43"/>
        <v>0.83299999999999996</v>
      </c>
      <c r="U174" s="74">
        <f t="shared" si="44"/>
        <v>9.4600000000000004E-2</v>
      </c>
    </row>
    <row r="175" spans="1:21" ht="38.1" customHeight="1" x14ac:dyDescent="0.25">
      <c r="A175" s="55">
        <v>0.31</v>
      </c>
      <c r="B175" s="77">
        <v>169</v>
      </c>
      <c r="C175" s="60" t="s">
        <v>110</v>
      </c>
      <c r="D175" s="67">
        <v>1.7</v>
      </c>
      <c r="E175" s="67">
        <v>0.24</v>
      </c>
      <c r="F175" s="73">
        <f t="shared" si="30"/>
        <v>0.83299999999999996</v>
      </c>
      <c r="G175" s="74">
        <f t="shared" si="31"/>
        <v>5.28E-2</v>
      </c>
      <c r="H175" s="74">
        <f t="shared" si="32"/>
        <v>1.7</v>
      </c>
      <c r="I175" s="74">
        <f t="shared" si="33"/>
        <v>0.06</v>
      </c>
      <c r="J175" s="74">
        <f t="shared" si="34"/>
        <v>1.7</v>
      </c>
      <c r="K175" s="74">
        <v>0.45</v>
      </c>
      <c r="L175" s="74">
        <f t="shared" si="35"/>
        <v>1.7</v>
      </c>
      <c r="M175" s="74">
        <f t="shared" si="36"/>
        <v>7.1999999999999995E-2</v>
      </c>
      <c r="N175" s="74">
        <f t="shared" si="37"/>
        <v>1.7</v>
      </c>
      <c r="O175" s="74">
        <f t="shared" si="38"/>
        <v>0.06</v>
      </c>
      <c r="P175" s="74">
        <f t="shared" si="39"/>
        <v>1.7</v>
      </c>
      <c r="Q175" s="74">
        <f t="shared" si="40"/>
        <v>0.06</v>
      </c>
      <c r="R175" s="74">
        <f t="shared" si="41"/>
        <v>0.89999999999999991</v>
      </c>
      <c r="S175" s="74">
        <f t="shared" si="42"/>
        <v>0.06</v>
      </c>
      <c r="T175" s="75">
        <f t="shared" si="43"/>
        <v>0.83299999999999996</v>
      </c>
      <c r="U175" s="74">
        <f t="shared" si="44"/>
        <v>5.28E-2</v>
      </c>
    </row>
    <row r="176" spans="1:21" ht="38.1" customHeight="1" x14ac:dyDescent="0.25">
      <c r="A176" s="55">
        <v>0.36</v>
      </c>
      <c r="B176" s="77">
        <v>170</v>
      </c>
      <c r="C176" s="60" t="s">
        <v>109</v>
      </c>
      <c r="D176" s="67">
        <v>1.7</v>
      </c>
      <c r="E176" s="67">
        <v>0.24</v>
      </c>
      <c r="F176" s="73">
        <f t="shared" ref="F176:F185" si="45">D176*0.49</f>
        <v>0.83299999999999996</v>
      </c>
      <c r="G176" s="74">
        <f t="shared" ref="G176:G185" si="46">E176*0.22</f>
        <v>5.28E-2</v>
      </c>
      <c r="H176" s="74">
        <f t="shared" ref="H176:H185" si="47">D176</f>
        <v>1.7</v>
      </c>
      <c r="I176" s="74">
        <f t="shared" ref="I176:I185" si="48">E176*0.25</f>
        <v>0.06</v>
      </c>
      <c r="J176" s="74">
        <f t="shared" ref="J176:J185" si="49">D176</f>
        <v>1.7</v>
      </c>
      <c r="K176" s="74">
        <v>0.45</v>
      </c>
      <c r="L176" s="74">
        <f t="shared" ref="L176:L185" si="50">D176</f>
        <v>1.7</v>
      </c>
      <c r="M176" s="74">
        <f t="shared" ref="M176:M185" si="51">E176*0.3</f>
        <v>7.1999999999999995E-2</v>
      </c>
      <c r="N176" s="74">
        <f t="shared" ref="N176:N185" si="52">D176</f>
        <v>1.7</v>
      </c>
      <c r="O176" s="74">
        <f t="shared" ref="O176:O185" si="53">E176*0.25</f>
        <v>0.06</v>
      </c>
      <c r="P176" s="74">
        <f t="shared" ref="P176:P185" si="54">D176</f>
        <v>1.7</v>
      </c>
      <c r="Q176" s="74">
        <f t="shared" ref="Q176:Q185" si="55">E176*0.25</f>
        <v>0.06</v>
      </c>
      <c r="R176" s="74">
        <f t="shared" ref="R176:R185" si="56">D176-0.8</f>
        <v>0.89999999999999991</v>
      </c>
      <c r="S176" s="74">
        <f t="shared" ref="S176:S185" si="57">E176*0.25</f>
        <v>0.06</v>
      </c>
      <c r="T176" s="75">
        <f t="shared" ref="T176:T185" si="58">D176*0.49</f>
        <v>0.83299999999999996</v>
      </c>
      <c r="U176" s="74">
        <f t="shared" ref="U176:U185" si="59">E176*0.22</f>
        <v>5.28E-2</v>
      </c>
    </row>
    <row r="177" spans="1:21" ht="38.1" customHeight="1" x14ac:dyDescent="0.25">
      <c r="A177" s="55">
        <v>0.68</v>
      </c>
      <c r="B177" s="77">
        <v>171</v>
      </c>
      <c r="C177" s="60" t="s">
        <v>108</v>
      </c>
      <c r="D177" s="67">
        <v>1.7</v>
      </c>
      <c r="E177" s="67">
        <v>0.31</v>
      </c>
      <c r="F177" s="73">
        <f t="shared" si="45"/>
        <v>0.83299999999999996</v>
      </c>
      <c r="G177" s="74">
        <f t="shared" si="46"/>
        <v>6.8199999999999997E-2</v>
      </c>
      <c r="H177" s="74">
        <f t="shared" si="47"/>
        <v>1.7</v>
      </c>
      <c r="I177" s="74">
        <f t="shared" si="48"/>
        <v>7.7499999999999999E-2</v>
      </c>
      <c r="J177" s="74">
        <f t="shared" si="49"/>
        <v>1.7</v>
      </c>
      <c r="K177" s="74">
        <v>0.45</v>
      </c>
      <c r="L177" s="74">
        <f t="shared" si="50"/>
        <v>1.7</v>
      </c>
      <c r="M177" s="74">
        <f t="shared" si="51"/>
        <v>9.2999999999999999E-2</v>
      </c>
      <c r="N177" s="74">
        <f t="shared" si="52"/>
        <v>1.7</v>
      </c>
      <c r="O177" s="74">
        <f t="shared" si="53"/>
        <v>7.7499999999999999E-2</v>
      </c>
      <c r="P177" s="74">
        <f t="shared" si="54"/>
        <v>1.7</v>
      </c>
      <c r="Q177" s="74">
        <f t="shared" si="55"/>
        <v>7.7499999999999999E-2</v>
      </c>
      <c r="R177" s="74">
        <f t="shared" si="56"/>
        <v>0.89999999999999991</v>
      </c>
      <c r="S177" s="74">
        <f t="shared" si="57"/>
        <v>7.7499999999999999E-2</v>
      </c>
      <c r="T177" s="75">
        <f t="shared" si="58"/>
        <v>0.83299999999999996</v>
      </c>
      <c r="U177" s="74">
        <f t="shared" si="59"/>
        <v>6.8199999999999997E-2</v>
      </c>
    </row>
    <row r="178" spans="1:21" ht="38.1" customHeight="1" x14ac:dyDescent="0.25">
      <c r="A178" s="55">
        <v>0.42</v>
      </c>
      <c r="B178" s="77">
        <v>172</v>
      </c>
      <c r="C178" s="60" t="s">
        <v>107</v>
      </c>
      <c r="D178" s="67">
        <v>1.7</v>
      </c>
      <c r="E178" s="67">
        <v>0.27</v>
      </c>
      <c r="F178" s="73">
        <f t="shared" si="45"/>
        <v>0.83299999999999996</v>
      </c>
      <c r="G178" s="74">
        <f t="shared" si="46"/>
        <v>5.9400000000000001E-2</v>
      </c>
      <c r="H178" s="74">
        <f t="shared" si="47"/>
        <v>1.7</v>
      </c>
      <c r="I178" s="74">
        <f t="shared" si="48"/>
        <v>6.7500000000000004E-2</v>
      </c>
      <c r="J178" s="74">
        <f t="shared" si="49"/>
        <v>1.7</v>
      </c>
      <c r="K178" s="74">
        <v>0.45</v>
      </c>
      <c r="L178" s="74">
        <f t="shared" si="50"/>
        <v>1.7</v>
      </c>
      <c r="M178" s="74">
        <f t="shared" si="51"/>
        <v>8.1000000000000003E-2</v>
      </c>
      <c r="N178" s="74">
        <f t="shared" si="52"/>
        <v>1.7</v>
      </c>
      <c r="O178" s="74">
        <f t="shared" si="53"/>
        <v>6.7500000000000004E-2</v>
      </c>
      <c r="P178" s="74">
        <f t="shared" si="54"/>
        <v>1.7</v>
      </c>
      <c r="Q178" s="74">
        <f t="shared" si="55"/>
        <v>6.7500000000000004E-2</v>
      </c>
      <c r="R178" s="74">
        <f t="shared" si="56"/>
        <v>0.89999999999999991</v>
      </c>
      <c r="S178" s="74">
        <f t="shared" si="57"/>
        <v>6.7500000000000004E-2</v>
      </c>
      <c r="T178" s="75">
        <f t="shared" si="58"/>
        <v>0.83299999999999996</v>
      </c>
      <c r="U178" s="74">
        <f t="shared" si="59"/>
        <v>5.9400000000000001E-2</v>
      </c>
    </row>
    <row r="179" spans="1:21" ht="38.1" customHeight="1" x14ac:dyDescent="0.25">
      <c r="A179" s="55">
        <v>0.43</v>
      </c>
      <c r="B179" s="77">
        <v>173</v>
      </c>
      <c r="C179" s="60" t="s">
        <v>106</v>
      </c>
      <c r="D179" s="67">
        <v>1.8</v>
      </c>
      <c r="E179" s="67">
        <v>0.37</v>
      </c>
      <c r="F179" s="73">
        <f t="shared" si="45"/>
        <v>0.88200000000000001</v>
      </c>
      <c r="G179" s="74">
        <f t="shared" si="46"/>
        <v>8.14E-2</v>
      </c>
      <c r="H179" s="74">
        <f t="shared" si="47"/>
        <v>1.8</v>
      </c>
      <c r="I179" s="74">
        <f t="shared" si="48"/>
        <v>9.2499999999999999E-2</v>
      </c>
      <c r="J179" s="74">
        <f t="shared" si="49"/>
        <v>1.8</v>
      </c>
      <c r="K179" s="74">
        <v>0.45</v>
      </c>
      <c r="L179" s="74">
        <f t="shared" si="50"/>
        <v>1.8</v>
      </c>
      <c r="M179" s="74">
        <f t="shared" si="51"/>
        <v>0.111</v>
      </c>
      <c r="N179" s="74">
        <f t="shared" si="52"/>
        <v>1.8</v>
      </c>
      <c r="O179" s="74">
        <f t="shared" si="53"/>
        <v>9.2499999999999999E-2</v>
      </c>
      <c r="P179" s="74">
        <f t="shared" si="54"/>
        <v>1.8</v>
      </c>
      <c r="Q179" s="74">
        <f t="shared" si="55"/>
        <v>9.2499999999999999E-2</v>
      </c>
      <c r="R179" s="74">
        <f t="shared" si="56"/>
        <v>1</v>
      </c>
      <c r="S179" s="74">
        <f t="shared" si="57"/>
        <v>9.2499999999999999E-2</v>
      </c>
      <c r="T179" s="75">
        <f t="shared" si="58"/>
        <v>0.88200000000000001</v>
      </c>
      <c r="U179" s="74">
        <f t="shared" si="59"/>
        <v>8.14E-2</v>
      </c>
    </row>
    <row r="180" spans="1:21" ht="38.1" customHeight="1" x14ac:dyDescent="0.25">
      <c r="A180" s="55">
        <v>0.43</v>
      </c>
      <c r="B180" s="77">
        <v>174</v>
      </c>
      <c r="C180" s="60" t="s">
        <v>105</v>
      </c>
      <c r="D180" s="67">
        <v>1.8</v>
      </c>
      <c r="E180" s="67">
        <v>0.36</v>
      </c>
      <c r="F180" s="73">
        <f t="shared" si="45"/>
        <v>0.88200000000000001</v>
      </c>
      <c r="G180" s="74">
        <f t="shared" si="46"/>
        <v>7.9199999999999993E-2</v>
      </c>
      <c r="H180" s="74">
        <f t="shared" si="47"/>
        <v>1.8</v>
      </c>
      <c r="I180" s="74">
        <f t="shared" si="48"/>
        <v>0.09</v>
      </c>
      <c r="J180" s="74">
        <f t="shared" si="49"/>
        <v>1.8</v>
      </c>
      <c r="K180" s="74">
        <v>0.45</v>
      </c>
      <c r="L180" s="74">
        <f t="shared" si="50"/>
        <v>1.8</v>
      </c>
      <c r="M180" s="74">
        <f t="shared" si="51"/>
        <v>0.108</v>
      </c>
      <c r="N180" s="74">
        <f t="shared" si="52"/>
        <v>1.8</v>
      </c>
      <c r="O180" s="74">
        <f t="shared" si="53"/>
        <v>0.09</v>
      </c>
      <c r="P180" s="74">
        <f t="shared" si="54"/>
        <v>1.8</v>
      </c>
      <c r="Q180" s="74">
        <f t="shared" si="55"/>
        <v>0.09</v>
      </c>
      <c r="R180" s="74">
        <f t="shared" si="56"/>
        <v>1</v>
      </c>
      <c r="S180" s="74">
        <f t="shared" si="57"/>
        <v>0.09</v>
      </c>
      <c r="T180" s="75">
        <f t="shared" si="58"/>
        <v>0.88200000000000001</v>
      </c>
      <c r="U180" s="74">
        <f t="shared" si="59"/>
        <v>7.9199999999999993E-2</v>
      </c>
    </row>
    <row r="181" spans="1:21" ht="38.1" customHeight="1" x14ac:dyDescent="0.25">
      <c r="A181" s="55">
        <v>0.35</v>
      </c>
      <c r="B181" s="77">
        <v>175</v>
      </c>
      <c r="C181" s="60" t="s">
        <v>104</v>
      </c>
      <c r="D181" s="67">
        <v>1.8</v>
      </c>
      <c r="E181" s="67">
        <v>0.18</v>
      </c>
      <c r="F181" s="73">
        <f t="shared" si="45"/>
        <v>0.88200000000000001</v>
      </c>
      <c r="G181" s="74">
        <f t="shared" si="46"/>
        <v>3.9599999999999996E-2</v>
      </c>
      <c r="H181" s="74">
        <f t="shared" si="47"/>
        <v>1.8</v>
      </c>
      <c r="I181" s="74">
        <f t="shared" si="48"/>
        <v>4.4999999999999998E-2</v>
      </c>
      <c r="J181" s="74">
        <f t="shared" si="49"/>
        <v>1.8</v>
      </c>
      <c r="K181" s="74">
        <v>0.45</v>
      </c>
      <c r="L181" s="74">
        <f t="shared" si="50"/>
        <v>1.8</v>
      </c>
      <c r="M181" s="74">
        <f t="shared" si="51"/>
        <v>5.3999999999999999E-2</v>
      </c>
      <c r="N181" s="74">
        <f t="shared" si="52"/>
        <v>1.8</v>
      </c>
      <c r="O181" s="74">
        <f t="shared" si="53"/>
        <v>4.4999999999999998E-2</v>
      </c>
      <c r="P181" s="74">
        <f t="shared" si="54"/>
        <v>1.8</v>
      </c>
      <c r="Q181" s="74">
        <f t="shared" si="55"/>
        <v>4.4999999999999998E-2</v>
      </c>
      <c r="R181" s="74">
        <f t="shared" si="56"/>
        <v>1</v>
      </c>
      <c r="S181" s="74">
        <f t="shared" si="57"/>
        <v>4.4999999999999998E-2</v>
      </c>
      <c r="T181" s="75">
        <f t="shared" si="58"/>
        <v>0.88200000000000001</v>
      </c>
      <c r="U181" s="74">
        <f t="shared" si="59"/>
        <v>3.9599999999999996E-2</v>
      </c>
    </row>
    <row r="182" spans="1:21" ht="38.1" customHeight="1" x14ac:dyDescent="0.25">
      <c r="A182" s="55">
        <v>0.35</v>
      </c>
      <c r="B182" s="77">
        <v>176</v>
      </c>
      <c r="C182" s="60" t="s">
        <v>103</v>
      </c>
      <c r="D182" s="67">
        <v>1.8</v>
      </c>
      <c r="E182" s="67">
        <v>0.19</v>
      </c>
      <c r="F182" s="73">
        <f t="shared" si="45"/>
        <v>0.88200000000000001</v>
      </c>
      <c r="G182" s="74">
        <f t="shared" si="46"/>
        <v>4.1800000000000004E-2</v>
      </c>
      <c r="H182" s="74">
        <f t="shared" si="47"/>
        <v>1.8</v>
      </c>
      <c r="I182" s="74">
        <f t="shared" si="48"/>
        <v>4.7500000000000001E-2</v>
      </c>
      <c r="J182" s="74">
        <f t="shared" si="49"/>
        <v>1.8</v>
      </c>
      <c r="K182" s="74">
        <v>0.45</v>
      </c>
      <c r="L182" s="74">
        <f t="shared" si="50"/>
        <v>1.8</v>
      </c>
      <c r="M182" s="74">
        <f t="shared" si="51"/>
        <v>5.6999999999999995E-2</v>
      </c>
      <c r="N182" s="74">
        <f t="shared" si="52"/>
        <v>1.8</v>
      </c>
      <c r="O182" s="74">
        <f t="shared" si="53"/>
        <v>4.7500000000000001E-2</v>
      </c>
      <c r="P182" s="74">
        <f t="shared" si="54"/>
        <v>1.8</v>
      </c>
      <c r="Q182" s="74">
        <f t="shared" si="55"/>
        <v>4.7500000000000001E-2</v>
      </c>
      <c r="R182" s="74">
        <f t="shared" si="56"/>
        <v>1</v>
      </c>
      <c r="S182" s="74">
        <f t="shared" si="57"/>
        <v>4.7500000000000001E-2</v>
      </c>
      <c r="T182" s="75">
        <f t="shared" si="58"/>
        <v>0.88200000000000001</v>
      </c>
      <c r="U182" s="74">
        <f t="shared" si="59"/>
        <v>4.1800000000000004E-2</v>
      </c>
    </row>
    <row r="183" spans="1:21" ht="38.1" customHeight="1" x14ac:dyDescent="0.25">
      <c r="A183" s="55">
        <v>0.43</v>
      </c>
      <c r="B183" s="77">
        <v>177</v>
      </c>
      <c r="C183" s="60" t="s">
        <v>102</v>
      </c>
      <c r="D183" s="67">
        <v>1.8</v>
      </c>
      <c r="E183" s="68">
        <v>0.42</v>
      </c>
      <c r="F183" s="73">
        <f t="shared" si="45"/>
        <v>0.88200000000000001</v>
      </c>
      <c r="G183" s="74">
        <f t="shared" si="46"/>
        <v>9.2399999999999996E-2</v>
      </c>
      <c r="H183" s="74">
        <f t="shared" si="47"/>
        <v>1.8</v>
      </c>
      <c r="I183" s="74">
        <f t="shared" si="48"/>
        <v>0.105</v>
      </c>
      <c r="J183" s="74">
        <f t="shared" si="49"/>
        <v>1.8</v>
      </c>
      <c r="K183" s="74">
        <v>0.45</v>
      </c>
      <c r="L183" s="74">
        <f t="shared" si="50"/>
        <v>1.8</v>
      </c>
      <c r="M183" s="74">
        <f t="shared" si="51"/>
        <v>0.126</v>
      </c>
      <c r="N183" s="74">
        <f t="shared" si="52"/>
        <v>1.8</v>
      </c>
      <c r="O183" s="74">
        <f t="shared" si="53"/>
        <v>0.105</v>
      </c>
      <c r="P183" s="74">
        <f t="shared" si="54"/>
        <v>1.8</v>
      </c>
      <c r="Q183" s="74">
        <f t="shared" si="55"/>
        <v>0.105</v>
      </c>
      <c r="R183" s="74">
        <f t="shared" si="56"/>
        <v>1</v>
      </c>
      <c r="S183" s="74">
        <f t="shared" si="57"/>
        <v>0.105</v>
      </c>
      <c r="T183" s="75">
        <f t="shared" si="58"/>
        <v>0.88200000000000001</v>
      </c>
      <c r="U183" s="74">
        <f t="shared" si="59"/>
        <v>9.2399999999999996E-2</v>
      </c>
    </row>
    <row r="184" spans="1:21" ht="38.1" customHeight="1" x14ac:dyDescent="0.25">
      <c r="A184" s="55">
        <v>0.53</v>
      </c>
      <c r="B184" s="77">
        <v>178</v>
      </c>
      <c r="C184" s="60" t="s">
        <v>101</v>
      </c>
      <c r="D184" s="67">
        <v>1.8</v>
      </c>
      <c r="E184" s="68">
        <v>0.32</v>
      </c>
      <c r="F184" s="73">
        <f t="shared" si="45"/>
        <v>0.88200000000000001</v>
      </c>
      <c r="G184" s="74">
        <f t="shared" si="46"/>
        <v>7.0400000000000004E-2</v>
      </c>
      <c r="H184" s="74">
        <f t="shared" si="47"/>
        <v>1.8</v>
      </c>
      <c r="I184" s="74">
        <f t="shared" si="48"/>
        <v>0.08</v>
      </c>
      <c r="J184" s="74">
        <f t="shared" si="49"/>
        <v>1.8</v>
      </c>
      <c r="K184" s="74">
        <v>0.45</v>
      </c>
      <c r="L184" s="74">
        <f t="shared" si="50"/>
        <v>1.8</v>
      </c>
      <c r="M184" s="74">
        <f t="shared" si="51"/>
        <v>9.6000000000000002E-2</v>
      </c>
      <c r="N184" s="74">
        <f t="shared" si="52"/>
        <v>1.8</v>
      </c>
      <c r="O184" s="74">
        <f t="shared" si="53"/>
        <v>0.08</v>
      </c>
      <c r="P184" s="74">
        <f t="shared" si="54"/>
        <v>1.8</v>
      </c>
      <c r="Q184" s="74">
        <f t="shared" si="55"/>
        <v>0.08</v>
      </c>
      <c r="R184" s="74">
        <f t="shared" si="56"/>
        <v>1</v>
      </c>
      <c r="S184" s="74">
        <f t="shared" si="57"/>
        <v>0.08</v>
      </c>
      <c r="T184" s="75">
        <f t="shared" si="58"/>
        <v>0.88200000000000001</v>
      </c>
      <c r="U184" s="74">
        <f t="shared" si="59"/>
        <v>7.0400000000000004E-2</v>
      </c>
    </row>
    <row r="185" spans="1:21" ht="38.1" customHeight="1" x14ac:dyDescent="0.25">
      <c r="A185" s="55">
        <v>0.26</v>
      </c>
      <c r="B185" s="77">
        <v>179</v>
      </c>
      <c r="C185" s="60" t="s">
        <v>100</v>
      </c>
      <c r="D185" s="67">
        <v>1.8</v>
      </c>
      <c r="E185" s="67">
        <v>0.28000000000000003</v>
      </c>
      <c r="F185" s="73">
        <f t="shared" si="45"/>
        <v>0.88200000000000001</v>
      </c>
      <c r="G185" s="74">
        <f t="shared" si="46"/>
        <v>6.1600000000000009E-2</v>
      </c>
      <c r="H185" s="74">
        <f t="shared" si="47"/>
        <v>1.8</v>
      </c>
      <c r="I185" s="74">
        <f t="shared" si="48"/>
        <v>7.0000000000000007E-2</v>
      </c>
      <c r="J185" s="74">
        <f t="shared" si="49"/>
        <v>1.8</v>
      </c>
      <c r="K185" s="74">
        <v>0.45</v>
      </c>
      <c r="L185" s="74">
        <f t="shared" si="50"/>
        <v>1.8</v>
      </c>
      <c r="M185" s="74">
        <f t="shared" si="51"/>
        <v>8.4000000000000005E-2</v>
      </c>
      <c r="N185" s="74">
        <f t="shared" si="52"/>
        <v>1.8</v>
      </c>
      <c r="O185" s="74">
        <f t="shared" si="53"/>
        <v>7.0000000000000007E-2</v>
      </c>
      <c r="P185" s="74">
        <f t="shared" si="54"/>
        <v>1.8</v>
      </c>
      <c r="Q185" s="74">
        <f t="shared" si="55"/>
        <v>7.0000000000000007E-2</v>
      </c>
      <c r="R185" s="74">
        <f t="shared" si="56"/>
        <v>1</v>
      </c>
      <c r="S185" s="74">
        <f t="shared" si="57"/>
        <v>7.0000000000000007E-2</v>
      </c>
      <c r="T185" s="75">
        <f t="shared" si="58"/>
        <v>0.88200000000000001</v>
      </c>
      <c r="U185" s="74">
        <f t="shared" si="59"/>
        <v>6.1600000000000009E-2</v>
      </c>
    </row>
    <row r="186" spans="1:21" ht="38.1" customHeight="1" x14ac:dyDescent="0.25">
      <c r="A186" s="55">
        <v>0.26</v>
      </c>
      <c r="B186" s="77">
        <v>180</v>
      </c>
      <c r="C186" s="60" t="s">
        <v>99</v>
      </c>
      <c r="D186" s="67">
        <v>1.8</v>
      </c>
      <c r="E186" s="67">
        <v>0.26</v>
      </c>
      <c r="F186" s="73">
        <f t="shared" ref="F186:F191" si="60">D186*0.49</f>
        <v>0.88200000000000001</v>
      </c>
      <c r="G186" s="74">
        <f t="shared" ref="G186:G191" si="61">E186*0.22</f>
        <v>5.7200000000000001E-2</v>
      </c>
      <c r="H186" s="74">
        <f t="shared" ref="H186:H191" si="62">D186</f>
        <v>1.8</v>
      </c>
      <c r="I186" s="74">
        <f t="shared" ref="I186:I191" si="63">E186*0.25</f>
        <v>6.5000000000000002E-2</v>
      </c>
      <c r="J186" s="74">
        <f t="shared" ref="J186:J191" si="64">D186</f>
        <v>1.8</v>
      </c>
      <c r="K186" s="74">
        <v>0.45</v>
      </c>
      <c r="L186" s="74">
        <f t="shared" ref="L186:L191" si="65">D186</f>
        <v>1.8</v>
      </c>
      <c r="M186" s="74">
        <f t="shared" ref="M186:M191" si="66">E186*0.3</f>
        <v>7.8E-2</v>
      </c>
      <c r="N186" s="74">
        <f t="shared" ref="N186:N191" si="67">D186</f>
        <v>1.8</v>
      </c>
      <c r="O186" s="74">
        <f t="shared" ref="O186:O191" si="68">E186*0.25</f>
        <v>6.5000000000000002E-2</v>
      </c>
      <c r="P186" s="74">
        <f t="shared" ref="P186:P191" si="69">D186</f>
        <v>1.8</v>
      </c>
      <c r="Q186" s="74">
        <f t="shared" ref="Q186:Q191" si="70">E186*0.25</f>
        <v>6.5000000000000002E-2</v>
      </c>
      <c r="R186" s="74">
        <f t="shared" ref="R186:R191" si="71">D186-0.8</f>
        <v>1</v>
      </c>
      <c r="S186" s="74">
        <f t="shared" ref="S186:S191" si="72">E186*0.25</f>
        <v>6.5000000000000002E-2</v>
      </c>
      <c r="T186" s="75">
        <f t="shared" ref="T186:T191" si="73">D186*0.49</f>
        <v>0.88200000000000001</v>
      </c>
      <c r="U186" s="74">
        <f t="shared" ref="U186:U191" si="74">E186*0.22</f>
        <v>5.7200000000000001E-2</v>
      </c>
    </row>
    <row r="187" spans="1:21" ht="38.1" customHeight="1" x14ac:dyDescent="0.25">
      <c r="A187" s="55">
        <v>0.36</v>
      </c>
      <c r="B187" s="77">
        <v>181</v>
      </c>
      <c r="C187" s="66" t="s">
        <v>98</v>
      </c>
      <c r="D187" s="67">
        <v>1.8</v>
      </c>
      <c r="E187" s="67">
        <v>0.18</v>
      </c>
      <c r="F187" s="73">
        <f t="shared" si="60"/>
        <v>0.88200000000000001</v>
      </c>
      <c r="G187" s="74">
        <f t="shared" si="61"/>
        <v>3.9599999999999996E-2</v>
      </c>
      <c r="H187" s="74">
        <f t="shared" si="62"/>
        <v>1.8</v>
      </c>
      <c r="I187" s="74">
        <f t="shared" si="63"/>
        <v>4.4999999999999998E-2</v>
      </c>
      <c r="J187" s="74">
        <f t="shared" si="64"/>
        <v>1.8</v>
      </c>
      <c r="K187" s="74">
        <v>0.45</v>
      </c>
      <c r="L187" s="74">
        <f t="shared" si="65"/>
        <v>1.8</v>
      </c>
      <c r="M187" s="74">
        <f t="shared" si="66"/>
        <v>5.3999999999999999E-2</v>
      </c>
      <c r="N187" s="74">
        <f t="shared" si="67"/>
        <v>1.8</v>
      </c>
      <c r="O187" s="74">
        <f t="shared" si="68"/>
        <v>4.4999999999999998E-2</v>
      </c>
      <c r="P187" s="74">
        <f t="shared" si="69"/>
        <v>1.8</v>
      </c>
      <c r="Q187" s="74">
        <f t="shared" si="70"/>
        <v>4.4999999999999998E-2</v>
      </c>
      <c r="R187" s="74">
        <f t="shared" si="71"/>
        <v>1</v>
      </c>
      <c r="S187" s="74">
        <f t="shared" si="72"/>
        <v>4.4999999999999998E-2</v>
      </c>
      <c r="T187" s="75">
        <f t="shared" si="73"/>
        <v>0.88200000000000001</v>
      </c>
      <c r="U187" s="74">
        <f t="shared" si="74"/>
        <v>3.9599999999999996E-2</v>
      </c>
    </row>
    <row r="188" spans="1:21" ht="38.1" customHeight="1" x14ac:dyDescent="0.25">
      <c r="A188" s="57">
        <v>0.84</v>
      </c>
      <c r="B188" s="77">
        <v>182</v>
      </c>
      <c r="C188" s="60" t="s">
        <v>97</v>
      </c>
      <c r="D188" s="67">
        <v>1.8</v>
      </c>
      <c r="E188" s="67">
        <v>0.27</v>
      </c>
      <c r="F188" s="73">
        <f t="shared" si="60"/>
        <v>0.88200000000000001</v>
      </c>
      <c r="G188" s="74">
        <f t="shared" si="61"/>
        <v>5.9400000000000001E-2</v>
      </c>
      <c r="H188" s="74">
        <f t="shared" si="62"/>
        <v>1.8</v>
      </c>
      <c r="I188" s="74">
        <f t="shared" si="63"/>
        <v>6.7500000000000004E-2</v>
      </c>
      <c r="J188" s="74">
        <f t="shared" si="64"/>
        <v>1.8</v>
      </c>
      <c r="K188" s="74">
        <v>0.45</v>
      </c>
      <c r="L188" s="74">
        <f t="shared" si="65"/>
        <v>1.8</v>
      </c>
      <c r="M188" s="74">
        <f t="shared" si="66"/>
        <v>8.1000000000000003E-2</v>
      </c>
      <c r="N188" s="74">
        <f t="shared" si="67"/>
        <v>1.8</v>
      </c>
      <c r="O188" s="74">
        <f t="shared" si="68"/>
        <v>6.7500000000000004E-2</v>
      </c>
      <c r="P188" s="74">
        <f t="shared" si="69"/>
        <v>1.8</v>
      </c>
      <c r="Q188" s="74">
        <f t="shared" si="70"/>
        <v>6.7500000000000004E-2</v>
      </c>
      <c r="R188" s="74">
        <f t="shared" si="71"/>
        <v>1</v>
      </c>
      <c r="S188" s="74">
        <f t="shared" si="72"/>
        <v>6.7500000000000004E-2</v>
      </c>
      <c r="T188" s="75">
        <f t="shared" si="73"/>
        <v>0.88200000000000001</v>
      </c>
      <c r="U188" s="74">
        <f t="shared" si="74"/>
        <v>5.9400000000000001E-2</v>
      </c>
    </row>
    <row r="189" spans="1:21" ht="38.1" customHeight="1" x14ac:dyDescent="0.25">
      <c r="A189" s="55">
        <v>0.7</v>
      </c>
      <c r="B189" s="77">
        <v>183</v>
      </c>
      <c r="C189" s="60" t="s">
        <v>96</v>
      </c>
      <c r="D189" s="67">
        <v>1.8</v>
      </c>
      <c r="E189" s="67">
        <v>0.16</v>
      </c>
      <c r="F189" s="73">
        <f t="shared" si="60"/>
        <v>0.88200000000000001</v>
      </c>
      <c r="G189" s="74">
        <f t="shared" si="61"/>
        <v>3.5200000000000002E-2</v>
      </c>
      <c r="H189" s="74">
        <f t="shared" si="62"/>
        <v>1.8</v>
      </c>
      <c r="I189" s="74">
        <f t="shared" si="63"/>
        <v>0.04</v>
      </c>
      <c r="J189" s="74">
        <f t="shared" si="64"/>
        <v>1.8</v>
      </c>
      <c r="K189" s="74">
        <v>0.45</v>
      </c>
      <c r="L189" s="74">
        <f t="shared" si="65"/>
        <v>1.8</v>
      </c>
      <c r="M189" s="74">
        <f t="shared" si="66"/>
        <v>4.8000000000000001E-2</v>
      </c>
      <c r="N189" s="74">
        <f t="shared" si="67"/>
        <v>1.8</v>
      </c>
      <c r="O189" s="74">
        <f t="shared" si="68"/>
        <v>0.04</v>
      </c>
      <c r="P189" s="74">
        <f t="shared" si="69"/>
        <v>1.8</v>
      </c>
      <c r="Q189" s="74">
        <f t="shared" si="70"/>
        <v>0.04</v>
      </c>
      <c r="R189" s="74">
        <f t="shared" si="71"/>
        <v>1</v>
      </c>
      <c r="S189" s="74">
        <f t="shared" si="72"/>
        <v>0.04</v>
      </c>
      <c r="T189" s="75">
        <f t="shared" si="73"/>
        <v>0.88200000000000001</v>
      </c>
      <c r="U189" s="74">
        <f t="shared" si="74"/>
        <v>3.5200000000000002E-2</v>
      </c>
    </row>
    <row r="190" spans="1:21" ht="38.1" customHeight="1" x14ac:dyDescent="0.25">
      <c r="A190" s="124" t="s">
        <v>59</v>
      </c>
      <c r="B190" s="77">
        <v>184</v>
      </c>
      <c r="C190" s="60" t="s">
        <v>95</v>
      </c>
      <c r="D190" s="67">
        <v>1.8</v>
      </c>
      <c r="E190" s="67">
        <v>0.34</v>
      </c>
      <c r="F190" s="73">
        <f t="shared" si="60"/>
        <v>0.88200000000000001</v>
      </c>
      <c r="G190" s="74">
        <f t="shared" si="61"/>
        <v>7.4800000000000005E-2</v>
      </c>
      <c r="H190" s="74">
        <f t="shared" si="62"/>
        <v>1.8</v>
      </c>
      <c r="I190" s="74">
        <f t="shared" si="63"/>
        <v>8.5000000000000006E-2</v>
      </c>
      <c r="J190" s="74">
        <f t="shared" si="64"/>
        <v>1.8</v>
      </c>
      <c r="K190" s="74">
        <v>0.45</v>
      </c>
      <c r="L190" s="74">
        <f t="shared" si="65"/>
        <v>1.8</v>
      </c>
      <c r="M190" s="74">
        <f t="shared" si="66"/>
        <v>0.10200000000000001</v>
      </c>
      <c r="N190" s="74">
        <f t="shared" si="67"/>
        <v>1.8</v>
      </c>
      <c r="O190" s="74">
        <f t="shared" si="68"/>
        <v>8.5000000000000006E-2</v>
      </c>
      <c r="P190" s="74">
        <f t="shared" si="69"/>
        <v>1.8</v>
      </c>
      <c r="Q190" s="74">
        <f t="shared" si="70"/>
        <v>8.5000000000000006E-2</v>
      </c>
      <c r="R190" s="74">
        <f t="shared" si="71"/>
        <v>1</v>
      </c>
      <c r="S190" s="74">
        <f t="shared" si="72"/>
        <v>8.5000000000000006E-2</v>
      </c>
      <c r="T190" s="75">
        <f t="shared" si="73"/>
        <v>0.88200000000000001</v>
      </c>
      <c r="U190" s="74">
        <f t="shared" si="74"/>
        <v>7.4800000000000005E-2</v>
      </c>
    </row>
    <row r="191" spans="1:21" ht="38.1" customHeight="1" x14ac:dyDescent="0.25">
      <c r="A191" s="125"/>
      <c r="B191" s="77">
        <v>185</v>
      </c>
      <c r="C191" s="60" t="s">
        <v>94</v>
      </c>
      <c r="D191" s="67">
        <v>1.8</v>
      </c>
      <c r="E191" s="67">
        <v>0.21</v>
      </c>
      <c r="F191" s="73">
        <f t="shared" si="60"/>
        <v>0.88200000000000001</v>
      </c>
      <c r="G191" s="74">
        <f t="shared" si="61"/>
        <v>4.6199999999999998E-2</v>
      </c>
      <c r="H191" s="74">
        <f t="shared" si="62"/>
        <v>1.8</v>
      </c>
      <c r="I191" s="74">
        <f t="shared" si="63"/>
        <v>5.2499999999999998E-2</v>
      </c>
      <c r="J191" s="74">
        <f t="shared" si="64"/>
        <v>1.8</v>
      </c>
      <c r="K191" s="74">
        <v>0.45</v>
      </c>
      <c r="L191" s="74">
        <f t="shared" si="65"/>
        <v>1.8</v>
      </c>
      <c r="M191" s="74">
        <f t="shared" si="66"/>
        <v>6.3E-2</v>
      </c>
      <c r="N191" s="74">
        <f t="shared" si="67"/>
        <v>1.8</v>
      </c>
      <c r="O191" s="74">
        <f t="shared" si="68"/>
        <v>5.2499999999999998E-2</v>
      </c>
      <c r="P191" s="74">
        <f t="shared" si="69"/>
        <v>1.8</v>
      </c>
      <c r="Q191" s="74">
        <f t="shared" si="70"/>
        <v>5.2499999999999998E-2</v>
      </c>
      <c r="R191" s="74">
        <f t="shared" si="71"/>
        <v>1</v>
      </c>
      <c r="S191" s="74">
        <f t="shared" si="72"/>
        <v>5.2499999999999998E-2</v>
      </c>
      <c r="T191" s="75">
        <f t="shared" si="73"/>
        <v>0.88200000000000001</v>
      </c>
      <c r="U191" s="74">
        <f t="shared" si="74"/>
        <v>4.6199999999999998E-2</v>
      </c>
    </row>
    <row r="192" spans="1:21" ht="38.1" customHeight="1" x14ac:dyDescent="0.25">
      <c r="A192" s="125"/>
      <c r="B192" s="77">
        <v>186</v>
      </c>
      <c r="C192" s="60" t="s">
        <v>93</v>
      </c>
      <c r="D192" s="67">
        <v>1.8</v>
      </c>
      <c r="E192" s="67">
        <v>0.22</v>
      </c>
      <c r="F192" s="75">
        <f t="shared" si="30"/>
        <v>0.88200000000000001</v>
      </c>
      <c r="G192" s="74">
        <f t="shared" si="31"/>
        <v>4.8399999999999999E-2</v>
      </c>
      <c r="H192" s="74">
        <f t="shared" si="32"/>
        <v>1.8</v>
      </c>
      <c r="I192" s="74">
        <f t="shared" si="33"/>
        <v>5.5E-2</v>
      </c>
      <c r="J192" s="74">
        <f t="shared" si="34"/>
        <v>1.8</v>
      </c>
      <c r="K192" s="74">
        <v>0.45</v>
      </c>
      <c r="L192" s="74">
        <f t="shared" si="35"/>
        <v>1.8</v>
      </c>
      <c r="M192" s="74">
        <f t="shared" si="36"/>
        <v>6.6000000000000003E-2</v>
      </c>
      <c r="N192" s="74">
        <f t="shared" si="37"/>
        <v>1.8</v>
      </c>
      <c r="O192" s="74">
        <f t="shared" si="38"/>
        <v>5.5E-2</v>
      </c>
      <c r="P192" s="74">
        <f t="shared" si="39"/>
        <v>1.8</v>
      </c>
      <c r="Q192" s="74">
        <f t="shared" si="40"/>
        <v>5.5E-2</v>
      </c>
      <c r="R192" s="74">
        <f t="shared" si="41"/>
        <v>1</v>
      </c>
      <c r="S192" s="74">
        <f t="shared" si="42"/>
        <v>5.5E-2</v>
      </c>
      <c r="T192" s="75">
        <f t="shared" si="43"/>
        <v>0.88200000000000001</v>
      </c>
      <c r="U192" s="74">
        <f t="shared" si="44"/>
        <v>4.8399999999999999E-2</v>
      </c>
    </row>
    <row r="193" spans="1:21" ht="38.1" customHeight="1" x14ac:dyDescent="0.25">
      <c r="A193" s="125"/>
      <c r="B193" s="77">
        <v>187</v>
      </c>
      <c r="C193" s="60" t="s">
        <v>92</v>
      </c>
      <c r="D193" s="67">
        <v>1.8</v>
      </c>
      <c r="E193" s="68">
        <v>0.16</v>
      </c>
      <c r="F193" s="75">
        <f t="shared" si="30"/>
        <v>0.88200000000000001</v>
      </c>
      <c r="G193" s="74">
        <f t="shared" si="31"/>
        <v>3.5200000000000002E-2</v>
      </c>
      <c r="H193" s="74">
        <f t="shared" si="32"/>
        <v>1.8</v>
      </c>
      <c r="I193" s="74">
        <f t="shared" si="33"/>
        <v>0.04</v>
      </c>
      <c r="J193" s="74">
        <f t="shared" si="34"/>
        <v>1.8</v>
      </c>
      <c r="K193" s="74">
        <v>0.45</v>
      </c>
      <c r="L193" s="74">
        <f t="shared" si="35"/>
        <v>1.8</v>
      </c>
      <c r="M193" s="74">
        <f t="shared" si="36"/>
        <v>4.8000000000000001E-2</v>
      </c>
      <c r="N193" s="74">
        <f t="shared" si="37"/>
        <v>1.8</v>
      </c>
      <c r="O193" s="74">
        <f t="shared" si="38"/>
        <v>0.04</v>
      </c>
      <c r="P193" s="74">
        <f t="shared" si="39"/>
        <v>1.8</v>
      </c>
      <c r="Q193" s="74">
        <f t="shared" si="40"/>
        <v>0.04</v>
      </c>
      <c r="R193" s="74">
        <f t="shared" si="41"/>
        <v>1</v>
      </c>
      <c r="S193" s="74">
        <f t="shared" si="42"/>
        <v>0.04</v>
      </c>
      <c r="T193" s="75">
        <f t="shared" si="43"/>
        <v>0.88200000000000001</v>
      </c>
      <c r="U193" s="74">
        <f t="shared" si="44"/>
        <v>3.5200000000000002E-2</v>
      </c>
    </row>
    <row r="194" spans="1:21" ht="38.1" customHeight="1" x14ac:dyDescent="0.25">
      <c r="A194" s="126"/>
      <c r="B194" s="77">
        <v>188</v>
      </c>
      <c r="C194" s="60" t="s">
        <v>91</v>
      </c>
      <c r="D194" s="67">
        <v>1.8</v>
      </c>
      <c r="E194" s="68">
        <v>0.15</v>
      </c>
      <c r="F194" s="75">
        <f t="shared" si="30"/>
        <v>0.88200000000000001</v>
      </c>
      <c r="G194" s="74">
        <f t="shared" si="31"/>
        <v>3.3000000000000002E-2</v>
      </c>
      <c r="H194" s="74">
        <f t="shared" si="32"/>
        <v>1.8</v>
      </c>
      <c r="I194" s="74">
        <f t="shared" si="33"/>
        <v>3.7499999999999999E-2</v>
      </c>
      <c r="J194" s="74">
        <f t="shared" si="34"/>
        <v>1.8</v>
      </c>
      <c r="K194" s="74">
        <v>0.45</v>
      </c>
      <c r="L194" s="74">
        <f t="shared" si="35"/>
        <v>1.8</v>
      </c>
      <c r="M194" s="74">
        <f t="shared" si="36"/>
        <v>4.4999999999999998E-2</v>
      </c>
      <c r="N194" s="74">
        <f t="shared" si="37"/>
        <v>1.8</v>
      </c>
      <c r="O194" s="74">
        <f t="shared" si="38"/>
        <v>3.7499999999999999E-2</v>
      </c>
      <c r="P194" s="74">
        <f t="shared" si="39"/>
        <v>1.8</v>
      </c>
      <c r="Q194" s="74">
        <f t="shared" si="40"/>
        <v>3.7499999999999999E-2</v>
      </c>
      <c r="R194" s="74">
        <f t="shared" si="41"/>
        <v>1</v>
      </c>
      <c r="S194" s="74">
        <f t="shared" si="42"/>
        <v>3.7499999999999999E-2</v>
      </c>
      <c r="T194" s="75">
        <f t="shared" si="43"/>
        <v>0.88200000000000001</v>
      </c>
      <c r="U194" s="74">
        <f t="shared" si="44"/>
        <v>3.3000000000000002E-2</v>
      </c>
    </row>
    <row r="195" spans="1:21" ht="38.1" customHeight="1" x14ac:dyDescent="0.25">
      <c r="A195" s="19"/>
      <c r="B195" s="77">
        <v>189</v>
      </c>
      <c r="C195" s="60" t="s">
        <v>90</v>
      </c>
      <c r="D195" s="67">
        <v>1.8</v>
      </c>
      <c r="E195" s="67">
        <v>0.22</v>
      </c>
      <c r="F195" s="75">
        <f t="shared" ref="F195:F230" si="75">D195*0.49</f>
        <v>0.88200000000000001</v>
      </c>
      <c r="G195" s="74">
        <f t="shared" ref="G195:G230" si="76">E195*0.22</f>
        <v>4.8399999999999999E-2</v>
      </c>
      <c r="H195" s="74">
        <f t="shared" ref="H195:H230" si="77">D195</f>
        <v>1.8</v>
      </c>
      <c r="I195" s="74">
        <f t="shared" ref="I195:I230" si="78">E195*0.25</f>
        <v>5.5E-2</v>
      </c>
      <c r="J195" s="74">
        <f t="shared" ref="J195:J230" si="79">D195</f>
        <v>1.8</v>
      </c>
      <c r="K195" s="74">
        <v>0.45</v>
      </c>
      <c r="L195" s="74">
        <f t="shared" ref="L195:L230" si="80">D195</f>
        <v>1.8</v>
      </c>
      <c r="M195" s="74">
        <f t="shared" ref="M195:M230" si="81">E195*0.3</f>
        <v>6.6000000000000003E-2</v>
      </c>
      <c r="N195" s="74">
        <f t="shared" ref="N195:N230" si="82">D195</f>
        <v>1.8</v>
      </c>
      <c r="O195" s="74">
        <f t="shared" ref="O195:O230" si="83">E195*0.25</f>
        <v>5.5E-2</v>
      </c>
      <c r="P195" s="74">
        <f t="shared" ref="P195:P230" si="84">D195</f>
        <v>1.8</v>
      </c>
      <c r="Q195" s="74">
        <f t="shared" ref="Q195:Q230" si="85">E195*0.25</f>
        <v>5.5E-2</v>
      </c>
      <c r="R195" s="74">
        <f t="shared" ref="R195:R230" si="86">D195-0.8</f>
        <v>1</v>
      </c>
      <c r="S195" s="74">
        <f t="shared" ref="S195:S230" si="87">E195*0.25</f>
        <v>5.5E-2</v>
      </c>
      <c r="T195" s="75">
        <f t="shared" ref="T195:T230" si="88">D195*0.49</f>
        <v>0.88200000000000001</v>
      </c>
      <c r="U195" s="74">
        <f t="shared" ref="U195:U230" si="89">E195*0.22</f>
        <v>4.8399999999999999E-2</v>
      </c>
    </row>
    <row r="196" spans="1:21" ht="38.1" customHeight="1" x14ac:dyDescent="0.25">
      <c r="A196" s="19"/>
      <c r="B196" s="77">
        <v>190</v>
      </c>
      <c r="C196" s="60" t="s">
        <v>89</v>
      </c>
      <c r="D196" s="67">
        <v>1.8</v>
      </c>
      <c r="E196" s="67">
        <v>0.22</v>
      </c>
      <c r="F196" s="75">
        <f t="shared" si="75"/>
        <v>0.88200000000000001</v>
      </c>
      <c r="G196" s="74">
        <f t="shared" si="76"/>
        <v>4.8399999999999999E-2</v>
      </c>
      <c r="H196" s="74">
        <f t="shared" si="77"/>
        <v>1.8</v>
      </c>
      <c r="I196" s="74">
        <f t="shared" si="78"/>
        <v>5.5E-2</v>
      </c>
      <c r="J196" s="74">
        <f t="shared" si="79"/>
        <v>1.8</v>
      </c>
      <c r="K196" s="74">
        <v>0.45</v>
      </c>
      <c r="L196" s="74">
        <f t="shared" si="80"/>
        <v>1.8</v>
      </c>
      <c r="M196" s="74">
        <f t="shared" si="81"/>
        <v>6.6000000000000003E-2</v>
      </c>
      <c r="N196" s="74">
        <f t="shared" si="82"/>
        <v>1.8</v>
      </c>
      <c r="O196" s="74">
        <f t="shared" si="83"/>
        <v>5.5E-2</v>
      </c>
      <c r="P196" s="74">
        <f t="shared" si="84"/>
        <v>1.8</v>
      </c>
      <c r="Q196" s="74">
        <f t="shared" si="85"/>
        <v>5.5E-2</v>
      </c>
      <c r="R196" s="74">
        <f t="shared" si="86"/>
        <v>1</v>
      </c>
      <c r="S196" s="74">
        <f t="shared" si="87"/>
        <v>5.5E-2</v>
      </c>
      <c r="T196" s="75">
        <f t="shared" si="88"/>
        <v>0.88200000000000001</v>
      </c>
      <c r="U196" s="74">
        <f t="shared" si="89"/>
        <v>4.8399999999999999E-2</v>
      </c>
    </row>
    <row r="197" spans="1:21" ht="38.1" customHeight="1" x14ac:dyDescent="0.25">
      <c r="A197" s="19"/>
      <c r="B197" s="77">
        <v>191</v>
      </c>
      <c r="C197" s="60" t="s">
        <v>88</v>
      </c>
      <c r="D197" s="67">
        <v>1.8</v>
      </c>
      <c r="E197" s="67">
        <v>0.32</v>
      </c>
      <c r="F197" s="75">
        <f t="shared" si="75"/>
        <v>0.88200000000000001</v>
      </c>
      <c r="G197" s="74">
        <f t="shared" si="76"/>
        <v>7.0400000000000004E-2</v>
      </c>
      <c r="H197" s="74">
        <f t="shared" si="77"/>
        <v>1.8</v>
      </c>
      <c r="I197" s="74">
        <f t="shared" si="78"/>
        <v>0.08</v>
      </c>
      <c r="J197" s="74">
        <f t="shared" si="79"/>
        <v>1.8</v>
      </c>
      <c r="K197" s="74">
        <v>0.45</v>
      </c>
      <c r="L197" s="74">
        <f t="shared" si="80"/>
        <v>1.8</v>
      </c>
      <c r="M197" s="74">
        <f t="shared" si="81"/>
        <v>9.6000000000000002E-2</v>
      </c>
      <c r="N197" s="74">
        <f t="shared" si="82"/>
        <v>1.8</v>
      </c>
      <c r="O197" s="74">
        <f t="shared" si="83"/>
        <v>0.08</v>
      </c>
      <c r="P197" s="74">
        <f t="shared" si="84"/>
        <v>1.8</v>
      </c>
      <c r="Q197" s="74">
        <f t="shared" si="85"/>
        <v>0.08</v>
      </c>
      <c r="R197" s="74">
        <f t="shared" si="86"/>
        <v>1</v>
      </c>
      <c r="S197" s="74">
        <f t="shared" si="87"/>
        <v>0.08</v>
      </c>
      <c r="T197" s="75">
        <f t="shared" si="88"/>
        <v>0.88200000000000001</v>
      </c>
      <c r="U197" s="74">
        <f t="shared" si="89"/>
        <v>7.0400000000000004E-2</v>
      </c>
    </row>
    <row r="198" spans="1:21" ht="38.1" customHeight="1" x14ac:dyDescent="0.25">
      <c r="A198" s="19"/>
      <c r="B198" s="77">
        <v>192</v>
      </c>
      <c r="C198" s="60" t="s">
        <v>87</v>
      </c>
      <c r="D198" s="67">
        <v>1.8</v>
      </c>
      <c r="E198" s="67">
        <v>0.25</v>
      </c>
      <c r="F198" s="75">
        <f t="shared" si="75"/>
        <v>0.88200000000000001</v>
      </c>
      <c r="G198" s="74">
        <f t="shared" si="76"/>
        <v>5.5E-2</v>
      </c>
      <c r="H198" s="74">
        <f t="shared" si="77"/>
        <v>1.8</v>
      </c>
      <c r="I198" s="74">
        <f t="shared" si="78"/>
        <v>6.25E-2</v>
      </c>
      <c r="J198" s="74">
        <f t="shared" si="79"/>
        <v>1.8</v>
      </c>
      <c r="K198" s="74">
        <v>0.45</v>
      </c>
      <c r="L198" s="74">
        <f t="shared" si="80"/>
        <v>1.8</v>
      </c>
      <c r="M198" s="74">
        <f t="shared" si="81"/>
        <v>7.4999999999999997E-2</v>
      </c>
      <c r="N198" s="74">
        <f t="shared" si="82"/>
        <v>1.8</v>
      </c>
      <c r="O198" s="74">
        <f t="shared" si="83"/>
        <v>6.25E-2</v>
      </c>
      <c r="P198" s="74">
        <f t="shared" si="84"/>
        <v>1.8</v>
      </c>
      <c r="Q198" s="74">
        <f t="shared" si="85"/>
        <v>6.25E-2</v>
      </c>
      <c r="R198" s="74">
        <f t="shared" si="86"/>
        <v>1</v>
      </c>
      <c r="S198" s="74">
        <f t="shared" si="87"/>
        <v>6.25E-2</v>
      </c>
      <c r="T198" s="75">
        <f t="shared" si="88"/>
        <v>0.88200000000000001</v>
      </c>
      <c r="U198" s="74">
        <f t="shared" si="89"/>
        <v>5.5E-2</v>
      </c>
    </row>
    <row r="199" spans="1:21" ht="38.1" customHeight="1" x14ac:dyDescent="0.25">
      <c r="A199" s="19"/>
      <c r="B199" s="77">
        <v>193</v>
      </c>
      <c r="C199" s="60" t="s">
        <v>86</v>
      </c>
      <c r="D199" s="67">
        <v>1.8</v>
      </c>
      <c r="E199" s="67">
        <v>0.25</v>
      </c>
      <c r="F199" s="75">
        <f t="shared" si="75"/>
        <v>0.88200000000000001</v>
      </c>
      <c r="G199" s="74">
        <f t="shared" si="76"/>
        <v>5.5E-2</v>
      </c>
      <c r="H199" s="74">
        <f t="shared" si="77"/>
        <v>1.8</v>
      </c>
      <c r="I199" s="74">
        <f t="shared" si="78"/>
        <v>6.25E-2</v>
      </c>
      <c r="J199" s="74">
        <f t="shared" si="79"/>
        <v>1.8</v>
      </c>
      <c r="K199" s="74">
        <v>0.45</v>
      </c>
      <c r="L199" s="74">
        <f t="shared" si="80"/>
        <v>1.8</v>
      </c>
      <c r="M199" s="74">
        <f t="shared" si="81"/>
        <v>7.4999999999999997E-2</v>
      </c>
      <c r="N199" s="74">
        <f t="shared" si="82"/>
        <v>1.8</v>
      </c>
      <c r="O199" s="74">
        <f t="shared" si="83"/>
        <v>6.25E-2</v>
      </c>
      <c r="P199" s="74">
        <f t="shared" si="84"/>
        <v>1.8</v>
      </c>
      <c r="Q199" s="74">
        <f t="shared" si="85"/>
        <v>6.25E-2</v>
      </c>
      <c r="R199" s="74">
        <f t="shared" si="86"/>
        <v>1</v>
      </c>
      <c r="S199" s="74">
        <f t="shared" si="87"/>
        <v>6.25E-2</v>
      </c>
      <c r="T199" s="75">
        <f t="shared" si="88"/>
        <v>0.88200000000000001</v>
      </c>
      <c r="U199" s="74">
        <f t="shared" si="89"/>
        <v>5.5E-2</v>
      </c>
    </row>
    <row r="200" spans="1:21" ht="38.1" customHeight="1" x14ac:dyDescent="0.25">
      <c r="A200" s="19"/>
      <c r="B200" s="77">
        <v>194</v>
      </c>
      <c r="C200" s="60" t="s">
        <v>85</v>
      </c>
      <c r="D200" s="67">
        <v>1.8</v>
      </c>
      <c r="E200" s="67">
        <v>0.24</v>
      </c>
      <c r="F200" s="75">
        <f t="shared" si="75"/>
        <v>0.88200000000000001</v>
      </c>
      <c r="G200" s="74">
        <f t="shared" si="76"/>
        <v>5.28E-2</v>
      </c>
      <c r="H200" s="74">
        <f t="shared" si="77"/>
        <v>1.8</v>
      </c>
      <c r="I200" s="74">
        <f t="shared" si="78"/>
        <v>0.06</v>
      </c>
      <c r="J200" s="74">
        <f t="shared" si="79"/>
        <v>1.8</v>
      </c>
      <c r="K200" s="74">
        <v>0.45</v>
      </c>
      <c r="L200" s="74">
        <f t="shared" si="80"/>
        <v>1.8</v>
      </c>
      <c r="M200" s="74">
        <f t="shared" si="81"/>
        <v>7.1999999999999995E-2</v>
      </c>
      <c r="N200" s="74">
        <f t="shared" si="82"/>
        <v>1.8</v>
      </c>
      <c r="O200" s="74">
        <f t="shared" si="83"/>
        <v>0.06</v>
      </c>
      <c r="P200" s="74">
        <f t="shared" si="84"/>
        <v>1.8</v>
      </c>
      <c r="Q200" s="74">
        <f t="shared" si="85"/>
        <v>0.06</v>
      </c>
      <c r="R200" s="74">
        <f t="shared" si="86"/>
        <v>1</v>
      </c>
      <c r="S200" s="74">
        <f t="shared" si="87"/>
        <v>0.06</v>
      </c>
      <c r="T200" s="75">
        <f t="shared" si="88"/>
        <v>0.88200000000000001</v>
      </c>
      <c r="U200" s="74">
        <f t="shared" si="89"/>
        <v>5.28E-2</v>
      </c>
    </row>
    <row r="201" spans="1:21" ht="38.1" customHeight="1" x14ac:dyDescent="0.25">
      <c r="A201" s="19"/>
      <c r="B201" s="77">
        <v>195</v>
      </c>
      <c r="C201" s="60" t="s">
        <v>84</v>
      </c>
      <c r="D201" s="67">
        <v>1.8</v>
      </c>
      <c r="E201" s="67">
        <v>0.28000000000000003</v>
      </c>
      <c r="F201" s="75">
        <f t="shared" si="75"/>
        <v>0.88200000000000001</v>
      </c>
      <c r="G201" s="74">
        <f t="shared" si="76"/>
        <v>6.1600000000000009E-2</v>
      </c>
      <c r="H201" s="74">
        <f t="shared" si="77"/>
        <v>1.8</v>
      </c>
      <c r="I201" s="74">
        <f t="shared" si="78"/>
        <v>7.0000000000000007E-2</v>
      </c>
      <c r="J201" s="74">
        <f t="shared" si="79"/>
        <v>1.8</v>
      </c>
      <c r="K201" s="74">
        <v>0.45</v>
      </c>
      <c r="L201" s="74">
        <f t="shared" si="80"/>
        <v>1.8</v>
      </c>
      <c r="M201" s="74">
        <f t="shared" si="81"/>
        <v>8.4000000000000005E-2</v>
      </c>
      <c r="N201" s="74">
        <f t="shared" si="82"/>
        <v>1.8</v>
      </c>
      <c r="O201" s="74">
        <f t="shared" si="83"/>
        <v>7.0000000000000007E-2</v>
      </c>
      <c r="P201" s="74">
        <f t="shared" si="84"/>
        <v>1.8</v>
      </c>
      <c r="Q201" s="74">
        <f t="shared" si="85"/>
        <v>7.0000000000000007E-2</v>
      </c>
      <c r="R201" s="74">
        <f t="shared" si="86"/>
        <v>1</v>
      </c>
      <c r="S201" s="74">
        <f t="shared" si="87"/>
        <v>7.0000000000000007E-2</v>
      </c>
      <c r="T201" s="75">
        <f t="shared" si="88"/>
        <v>0.88200000000000001</v>
      </c>
      <c r="U201" s="74">
        <f t="shared" si="89"/>
        <v>6.1600000000000009E-2</v>
      </c>
    </row>
    <row r="202" spans="1:21" ht="38.1" customHeight="1" x14ac:dyDescent="0.25">
      <c r="A202" s="19"/>
      <c r="B202" s="77">
        <v>196</v>
      </c>
      <c r="C202" s="60" t="s">
        <v>83</v>
      </c>
      <c r="D202" s="67">
        <v>1.8</v>
      </c>
      <c r="E202" s="67">
        <v>0.21</v>
      </c>
      <c r="F202" s="75">
        <f t="shared" si="75"/>
        <v>0.88200000000000001</v>
      </c>
      <c r="G202" s="74">
        <f t="shared" si="76"/>
        <v>4.6199999999999998E-2</v>
      </c>
      <c r="H202" s="74">
        <f t="shared" si="77"/>
        <v>1.8</v>
      </c>
      <c r="I202" s="74">
        <f t="shared" si="78"/>
        <v>5.2499999999999998E-2</v>
      </c>
      <c r="J202" s="74">
        <f t="shared" si="79"/>
        <v>1.8</v>
      </c>
      <c r="K202" s="74">
        <v>0.45</v>
      </c>
      <c r="L202" s="74">
        <f t="shared" si="80"/>
        <v>1.8</v>
      </c>
      <c r="M202" s="74">
        <f t="shared" si="81"/>
        <v>6.3E-2</v>
      </c>
      <c r="N202" s="74">
        <f t="shared" si="82"/>
        <v>1.8</v>
      </c>
      <c r="O202" s="74">
        <f t="shared" si="83"/>
        <v>5.2499999999999998E-2</v>
      </c>
      <c r="P202" s="74">
        <f t="shared" si="84"/>
        <v>1.8</v>
      </c>
      <c r="Q202" s="74">
        <f t="shared" si="85"/>
        <v>5.2499999999999998E-2</v>
      </c>
      <c r="R202" s="74">
        <f t="shared" si="86"/>
        <v>1</v>
      </c>
      <c r="S202" s="74">
        <f t="shared" si="87"/>
        <v>5.2499999999999998E-2</v>
      </c>
      <c r="T202" s="75">
        <f t="shared" si="88"/>
        <v>0.88200000000000001</v>
      </c>
      <c r="U202" s="74">
        <f t="shared" si="89"/>
        <v>4.6199999999999998E-2</v>
      </c>
    </row>
    <row r="203" spans="1:21" ht="38.1" customHeight="1" x14ac:dyDescent="0.25">
      <c r="A203" s="19"/>
      <c r="B203" s="77">
        <v>197</v>
      </c>
      <c r="C203" s="60" t="s">
        <v>82</v>
      </c>
      <c r="D203" s="67">
        <v>1.8</v>
      </c>
      <c r="E203" s="67">
        <v>0.21</v>
      </c>
      <c r="F203" s="75">
        <f t="shared" si="75"/>
        <v>0.88200000000000001</v>
      </c>
      <c r="G203" s="74">
        <f t="shared" si="76"/>
        <v>4.6199999999999998E-2</v>
      </c>
      <c r="H203" s="74">
        <f t="shared" si="77"/>
        <v>1.8</v>
      </c>
      <c r="I203" s="74">
        <f t="shared" si="78"/>
        <v>5.2499999999999998E-2</v>
      </c>
      <c r="J203" s="74">
        <f t="shared" si="79"/>
        <v>1.8</v>
      </c>
      <c r="K203" s="74">
        <v>0.45</v>
      </c>
      <c r="L203" s="74">
        <f t="shared" si="80"/>
        <v>1.8</v>
      </c>
      <c r="M203" s="74">
        <f t="shared" si="81"/>
        <v>6.3E-2</v>
      </c>
      <c r="N203" s="74">
        <f t="shared" si="82"/>
        <v>1.8</v>
      </c>
      <c r="O203" s="74">
        <f t="shared" si="83"/>
        <v>5.2499999999999998E-2</v>
      </c>
      <c r="P203" s="74">
        <f t="shared" si="84"/>
        <v>1.8</v>
      </c>
      <c r="Q203" s="74">
        <f t="shared" si="85"/>
        <v>5.2499999999999998E-2</v>
      </c>
      <c r="R203" s="74">
        <f t="shared" si="86"/>
        <v>1</v>
      </c>
      <c r="S203" s="74">
        <f t="shared" si="87"/>
        <v>5.2499999999999998E-2</v>
      </c>
      <c r="T203" s="75">
        <f t="shared" si="88"/>
        <v>0.88200000000000001</v>
      </c>
      <c r="U203" s="74">
        <f t="shared" si="89"/>
        <v>4.6199999999999998E-2</v>
      </c>
    </row>
    <row r="204" spans="1:21" ht="38.1" customHeight="1" x14ac:dyDescent="0.25">
      <c r="A204" s="19"/>
      <c r="B204" s="77">
        <v>198</v>
      </c>
      <c r="C204" s="60" t="s">
        <v>81</v>
      </c>
      <c r="D204" s="67">
        <v>1.8</v>
      </c>
      <c r="E204" s="67">
        <v>0.21</v>
      </c>
      <c r="F204" s="75">
        <f t="shared" si="75"/>
        <v>0.88200000000000001</v>
      </c>
      <c r="G204" s="74">
        <f t="shared" si="76"/>
        <v>4.6199999999999998E-2</v>
      </c>
      <c r="H204" s="74">
        <f t="shared" si="77"/>
        <v>1.8</v>
      </c>
      <c r="I204" s="74">
        <f t="shared" si="78"/>
        <v>5.2499999999999998E-2</v>
      </c>
      <c r="J204" s="74">
        <f t="shared" si="79"/>
        <v>1.8</v>
      </c>
      <c r="K204" s="74">
        <v>0.45</v>
      </c>
      <c r="L204" s="74">
        <f t="shared" si="80"/>
        <v>1.8</v>
      </c>
      <c r="M204" s="74">
        <f t="shared" si="81"/>
        <v>6.3E-2</v>
      </c>
      <c r="N204" s="74">
        <f t="shared" si="82"/>
        <v>1.8</v>
      </c>
      <c r="O204" s="74">
        <f t="shared" si="83"/>
        <v>5.2499999999999998E-2</v>
      </c>
      <c r="P204" s="74">
        <f t="shared" si="84"/>
        <v>1.8</v>
      </c>
      <c r="Q204" s="74">
        <f t="shared" si="85"/>
        <v>5.2499999999999998E-2</v>
      </c>
      <c r="R204" s="74">
        <f t="shared" si="86"/>
        <v>1</v>
      </c>
      <c r="S204" s="74">
        <f t="shared" si="87"/>
        <v>5.2499999999999998E-2</v>
      </c>
      <c r="T204" s="75">
        <f t="shared" si="88"/>
        <v>0.88200000000000001</v>
      </c>
      <c r="U204" s="74">
        <f t="shared" si="89"/>
        <v>4.6199999999999998E-2</v>
      </c>
    </row>
    <row r="205" spans="1:21" ht="38.1" customHeight="1" x14ac:dyDescent="0.25">
      <c r="A205" s="19"/>
      <c r="B205" s="77">
        <v>199</v>
      </c>
      <c r="C205" s="60" t="s">
        <v>80</v>
      </c>
      <c r="D205" s="67">
        <v>1.8</v>
      </c>
      <c r="E205" s="67">
        <v>0.14000000000000001</v>
      </c>
      <c r="F205" s="75">
        <f t="shared" si="75"/>
        <v>0.88200000000000001</v>
      </c>
      <c r="G205" s="74">
        <f t="shared" si="76"/>
        <v>3.0800000000000004E-2</v>
      </c>
      <c r="H205" s="74">
        <f t="shared" si="77"/>
        <v>1.8</v>
      </c>
      <c r="I205" s="74">
        <f t="shared" si="78"/>
        <v>3.5000000000000003E-2</v>
      </c>
      <c r="J205" s="74">
        <f t="shared" si="79"/>
        <v>1.8</v>
      </c>
      <c r="K205" s="74">
        <v>0.45</v>
      </c>
      <c r="L205" s="74">
        <f t="shared" si="80"/>
        <v>1.8</v>
      </c>
      <c r="M205" s="74">
        <f t="shared" si="81"/>
        <v>4.2000000000000003E-2</v>
      </c>
      <c r="N205" s="74">
        <f t="shared" si="82"/>
        <v>1.8</v>
      </c>
      <c r="O205" s="74">
        <f t="shared" si="83"/>
        <v>3.5000000000000003E-2</v>
      </c>
      <c r="P205" s="74">
        <f t="shared" si="84"/>
        <v>1.8</v>
      </c>
      <c r="Q205" s="74">
        <f t="shared" si="85"/>
        <v>3.5000000000000003E-2</v>
      </c>
      <c r="R205" s="74">
        <f t="shared" si="86"/>
        <v>1</v>
      </c>
      <c r="S205" s="74">
        <f t="shared" si="87"/>
        <v>3.5000000000000003E-2</v>
      </c>
      <c r="T205" s="75">
        <f t="shared" si="88"/>
        <v>0.88200000000000001</v>
      </c>
      <c r="U205" s="74">
        <f t="shared" si="89"/>
        <v>3.0800000000000004E-2</v>
      </c>
    </row>
    <row r="206" spans="1:21" ht="38.1" customHeight="1" x14ac:dyDescent="0.25">
      <c r="A206" s="19"/>
      <c r="B206" s="77">
        <v>200</v>
      </c>
      <c r="C206" s="60" t="s">
        <v>79</v>
      </c>
      <c r="D206" s="67">
        <v>1.8</v>
      </c>
      <c r="E206" s="67">
        <v>0.16</v>
      </c>
      <c r="F206" s="75">
        <f t="shared" si="75"/>
        <v>0.88200000000000001</v>
      </c>
      <c r="G206" s="74">
        <f t="shared" si="76"/>
        <v>3.5200000000000002E-2</v>
      </c>
      <c r="H206" s="74">
        <f t="shared" si="77"/>
        <v>1.8</v>
      </c>
      <c r="I206" s="74">
        <f t="shared" si="78"/>
        <v>0.04</v>
      </c>
      <c r="J206" s="74">
        <f t="shared" si="79"/>
        <v>1.8</v>
      </c>
      <c r="K206" s="74">
        <v>0.45</v>
      </c>
      <c r="L206" s="74">
        <f t="shared" si="80"/>
        <v>1.8</v>
      </c>
      <c r="M206" s="74">
        <f t="shared" si="81"/>
        <v>4.8000000000000001E-2</v>
      </c>
      <c r="N206" s="74">
        <f t="shared" si="82"/>
        <v>1.8</v>
      </c>
      <c r="O206" s="74">
        <f t="shared" si="83"/>
        <v>0.04</v>
      </c>
      <c r="P206" s="74">
        <f t="shared" si="84"/>
        <v>1.8</v>
      </c>
      <c r="Q206" s="74">
        <f t="shared" si="85"/>
        <v>0.04</v>
      </c>
      <c r="R206" s="74">
        <f t="shared" si="86"/>
        <v>1</v>
      </c>
      <c r="S206" s="74">
        <f t="shared" si="87"/>
        <v>0.04</v>
      </c>
      <c r="T206" s="75">
        <f t="shared" si="88"/>
        <v>0.88200000000000001</v>
      </c>
      <c r="U206" s="74">
        <f t="shared" si="89"/>
        <v>3.5200000000000002E-2</v>
      </c>
    </row>
    <row r="207" spans="1:21" ht="38.1" customHeight="1" x14ac:dyDescent="0.25">
      <c r="A207" s="19"/>
      <c r="B207" s="77">
        <v>201</v>
      </c>
      <c r="C207" s="60" t="s">
        <v>78</v>
      </c>
      <c r="D207" s="67">
        <v>1.7</v>
      </c>
      <c r="E207" s="67">
        <v>0.51</v>
      </c>
      <c r="F207" s="75">
        <f t="shared" si="75"/>
        <v>0.83299999999999996</v>
      </c>
      <c r="G207" s="74">
        <f t="shared" si="76"/>
        <v>0.11220000000000001</v>
      </c>
      <c r="H207" s="74">
        <f t="shared" si="77"/>
        <v>1.7</v>
      </c>
      <c r="I207" s="74">
        <f t="shared" si="78"/>
        <v>0.1275</v>
      </c>
      <c r="J207" s="74">
        <f t="shared" si="79"/>
        <v>1.7</v>
      </c>
      <c r="K207" s="74">
        <v>0.45</v>
      </c>
      <c r="L207" s="74">
        <f t="shared" si="80"/>
        <v>1.7</v>
      </c>
      <c r="M207" s="74">
        <f t="shared" si="81"/>
        <v>0.153</v>
      </c>
      <c r="N207" s="74">
        <f t="shared" si="82"/>
        <v>1.7</v>
      </c>
      <c r="O207" s="74">
        <f t="shared" si="83"/>
        <v>0.1275</v>
      </c>
      <c r="P207" s="74">
        <f t="shared" si="84"/>
        <v>1.7</v>
      </c>
      <c r="Q207" s="74">
        <f t="shared" si="85"/>
        <v>0.1275</v>
      </c>
      <c r="R207" s="74">
        <f t="shared" si="86"/>
        <v>0.89999999999999991</v>
      </c>
      <c r="S207" s="74">
        <f t="shared" si="87"/>
        <v>0.1275</v>
      </c>
      <c r="T207" s="75">
        <f t="shared" si="88"/>
        <v>0.83299999999999996</v>
      </c>
      <c r="U207" s="74">
        <f t="shared" si="89"/>
        <v>0.11220000000000001</v>
      </c>
    </row>
    <row r="208" spans="1:21" ht="38.1" customHeight="1" x14ac:dyDescent="0.25">
      <c r="A208" s="19"/>
      <c r="B208" s="77">
        <v>202</v>
      </c>
      <c r="C208" s="60" t="s">
        <v>77</v>
      </c>
      <c r="D208" s="67">
        <v>1.7</v>
      </c>
      <c r="E208" s="67">
        <v>0.28000000000000003</v>
      </c>
      <c r="F208" s="75">
        <f t="shared" si="75"/>
        <v>0.83299999999999996</v>
      </c>
      <c r="G208" s="74">
        <f t="shared" si="76"/>
        <v>6.1600000000000009E-2</v>
      </c>
      <c r="H208" s="74">
        <f t="shared" si="77"/>
        <v>1.7</v>
      </c>
      <c r="I208" s="74">
        <f t="shared" si="78"/>
        <v>7.0000000000000007E-2</v>
      </c>
      <c r="J208" s="74">
        <f t="shared" si="79"/>
        <v>1.7</v>
      </c>
      <c r="K208" s="74">
        <v>0.45</v>
      </c>
      <c r="L208" s="74">
        <f t="shared" si="80"/>
        <v>1.7</v>
      </c>
      <c r="M208" s="74">
        <f t="shared" si="81"/>
        <v>8.4000000000000005E-2</v>
      </c>
      <c r="N208" s="74">
        <f t="shared" si="82"/>
        <v>1.7</v>
      </c>
      <c r="O208" s="74">
        <f t="shared" si="83"/>
        <v>7.0000000000000007E-2</v>
      </c>
      <c r="P208" s="74">
        <f t="shared" si="84"/>
        <v>1.7</v>
      </c>
      <c r="Q208" s="74">
        <f t="shared" si="85"/>
        <v>7.0000000000000007E-2</v>
      </c>
      <c r="R208" s="74">
        <f t="shared" si="86"/>
        <v>0.89999999999999991</v>
      </c>
      <c r="S208" s="74">
        <f t="shared" si="87"/>
        <v>7.0000000000000007E-2</v>
      </c>
      <c r="T208" s="75">
        <f t="shared" si="88"/>
        <v>0.83299999999999996</v>
      </c>
      <c r="U208" s="74">
        <f t="shared" si="89"/>
        <v>6.1600000000000009E-2</v>
      </c>
    </row>
    <row r="209" spans="1:21" ht="38.1" customHeight="1" x14ac:dyDescent="0.25">
      <c r="A209" s="19"/>
      <c r="B209" s="77">
        <v>203</v>
      </c>
      <c r="C209" s="60" t="s">
        <v>76</v>
      </c>
      <c r="D209" s="67">
        <v>1.7</v>
      </c>
      <c r="E209" s="67">
        <v>0.27</v>
      </c>
      <c r="F209" s="75">
        <f t="shared" si="75"/>
        <v>0.83299999999999996</v>
      </c>
      <c r="G209" s="74">
        <f t="shared" si="76"/>
        <v>5.9400000000000001E-2</v>
      </c>
      <c r="H209" s="74">
        <f t="shared" si="77"/>
        <v>1.7</v>
      </c>
      <c r="I209" s="74">
        <f t="shared" si="78"/>
        <v>6.7500000000000004E-2</v>
      </c>
      <c r="J209" s="74">
        <f t="shared" si="79"/>
        <v>1.7</v>
      </c>
      <c r="K209" s="74">
        <v>0.45</v>
      </c>
      <c r="L209" s="74">
        <f t="shared" si="80"/>
        <v>1.7</v>
      </c>
      <c r="M209" s="74">
        <f t="shared" si="81"/>
        <v>8.1000000000000003E-2</v>
      </c>
      <c r="N209" s="74">
        <f t="shared" si="82"/>
        <v>1.7</v>
      </c>
      <c r="O209" s="74">
        <f t="shared" si="83"/>
        <v>6.7500000000000004E-2</v>
      </c>
      <c r="P209" s="74">
        <f t="shared" si="84"/>
        <v>1.7</v>
      </c>
      <c r="Q209" s="74">
        <f t="shared" si="85"/>
        <v>6.7500000000000004E-2</v>
      </c>
      <c r="R209" s="74">
        <f t="shared" si="86"/>
        <v>0.89999999999999991</v>
      </c>
      <c r="S209" s="74">
        <f t="shared" si="87"/>
        <v>6.7500000000000004E-2</v>
      </c>
      <c r="T209" s="75">
        <f t="shared" si="88"/>
        <v>0.83299999999999996</v>
      </c>
      <c r="U209" s="74">
        <f t="shared" si="89"/>
        <v>5.9400000000000001E-2</v>
      </c>
    </row>
    <row r="210" spans="1:21" ht="38.1" customHeight="1" x14ac:dyDescent="0.25">
      <c r="A210" s="19"/>
      <c r="B210" s="77">
        <v>204</v>
      </c>
      <c r="C210" s="60" t="s">
        <v>75</v>
      </c>
      <c r="D210" s="67">
        <v>1.7</v>
      </c>
      <c r="E210" s="67">
        <v>0.36</v>
      </c>
      <c r="F210" s="75">
        <f t="shared" si="75"/>
        <v>0.83299999999999996</v>
      </c>
      <c r="G210" s="74">
        <f t="shared" si="76"/>
        <v>7.9199999999999993E-2</v>
      </c>
      <c r="H210" s="74">
        <f t="shared" si="77"/>
        <v>1.7</v>
      </c>
      <c r="I210" s="74">
        <f t="shared" si="78"/>
        <v>0.09</v>
      </c>
      <c r="J210" s="74">
        <f t="shared" si="79"/>
        <v>1.7</v>
      </c>
      <c r="K210" s="74">
        <v>0.45</v>
      </c>
      <c r="L210" s="74">
        <f t="shared" si="80"/>
        <v>1.7</v>
      </c>
      <c r="M210" s="74">
        <f t="shared" si="81"/>
        <v>0.108</v>
      </c>
      <c r="N210" s="74">
        <f t="shared" si="82"/>
        <v>1.7</v>
      </c>
      <c r="O210" s="74">
        <f t="shared" si="83"/>
        <v>0.09</v>
      </c>
      <c r="P210" s="74">
        <f t="shared" si="84"/>
        <v>1.7</v>
      </c>
      <c r="Q210" s="74">
        <f t="shared" si="85"/>
        <v>0.09</v>
      </c>
      <c r="R210" s="74">
        <f t="shared" si="86"/>
        <v>0.89999999999999991</v>
      </c>
      <c r="S210" s="74">
        <f t="shared" si="87"/>
        <v>0.09</v>
      </c>
      <c r="T210" s="75">
        <f t="shared" si="88"/>
        <v>0.83299999999999996</v>
      </c>
      <c r="U210" s="74">
        <f t="shared" si="89"/>
        <v>7.9199999999999993E-2</v>
      </c>
    </row>
    <row r="211" spans="1:21" ht="38.1" customHeight="1" x14ac:dyDescent="0.25">
      <c r="A211" s="19"/>
      <c r="B211" s="77">
        <v>205</v>
      </c>
      <c r="C211" s="60" t="s">
        <v>74</v>
      </c>
      <c r="D211" s="67">
        <v>1.7</v>
      </c>
      <c r="E211" s="67">
        <v>0.31</v>
      </c>
      <c r="F211" s="75">
        <f t="shared" si="75"/>
        <v>0.83299999999999996</v>
      </c>
      <c r="G211" s="74">
        <f t="shared" si="76"/>
        <v>6.8199999999999997E-2</v>
      </c>
      <c r="H211" s="74">
        <f t="shared" si="77"/>
        <v>1.7</v>
      </c>
      <c r="I211" s="74">
        <f t="shared" si="78"/>
        <v>7.7499999999999999E-2</v>
      </c>
      <c r="J211" s="74">
        <f t="shared" si="79"/>
        <v>1.7</v>
      </c>
      <c r="K211" s="74">
        <v>0.45</v>
      </c>
      <c r="L211" s="74">
        <f t="shared" si="80"/>
        <v>1.7</v>
      </c>
      <c r="M211" s="74">
        <f t="shared" si="81"/>
        <v>9.2999999999999999E-2</v>
      </c>
      <c r="N211" s="74">
        <f t="shared" si="82"/>
        <v>1.7</v>
      </c>
      <c r="O211" s="74">
        <f t="shared" si="83"/>
        <v>7.7499999999999999E-2</v>
      </c>
      <c r="P211" s="74">
        <f t="shared" si="84"/>
        <v>1.7</v>
      </c>
      <c r="Q211" s="74">
        <f t="shared" si="85"/>
        <v>7.7499999999999999E-2</v>
      </c>
      <c r="R211" s="74">
        <f t="shared" si="86"/>
        <v>0.89999999999999991</v>
      </c>
      <c r="S211" s="74">
        <f t="shared" si="87"/>
        <v>7.7499999999999999E-2</v>
      </c>
      <c r="T211" s="75">
        <f t="shared" si="88"/>
        <v>0.83299999999999996</v>
      </c>
      <c r="U211" s="74">
        <f t="shared" si="89"/>
        <v>6.8199999999999997E-2</v>
      </c>
    </row>
    <row r="212" spans="1:21" ht="38.1" customHeight="1" x14ac:dyDescent="0.25">
      <c r="A212" s="19"/>
      <c r="B212" s="77">
        <v>206</v>
      </c>
      <c r="C212" s="60" t="s">
        <v>73</v>
      </c>
      <c r="D212" s="67">
        <v>1.7</v>
      </c>
      <c r="E212" s="67">
        <v>0.36</v>
      </c>
      <c r="F212" s="75">
        <f t="shared" si="75"/>
        <v>0.83299999999999996</v>
      </c>
      <c r="G212" s="74">
        <f t="shared" si="76"/>
        <v>7.9199999999999993E-2</v>
      </c>
      <c r="H212" s="74">
        <f t="shared" si="77"/>
        <v>1.7</v>
      </c>
      <c r="I212" s="74">
        <f t="shared" si="78"/>
        <v>0.09</v>
      </c>
      <c r="J212" s="74">
        <f t="shared" si="79"/>
        <v>1.7</v>
      </c>
      <c r="K212" s="74">
        <v>0.45</v>
      </c>
      <c r="L212" s="74">
        <f t="shared" si="80"/>
        <v>1.7</v>
      </c>
      <c r="M212" s="74">
        <f t="shared" si="81"/>
        <v>0.108</v>
      </c>
      <c r="N212" s="74">
        <f t="shared" si="82"/>
        <v>1.7</v>
      </c>
      <c r="O212" s="74">
        <f t="shared" si="83"/>
        <v>0.09</v>
      </c>
      <c r="P212" s="74">
        <f t="shared" si="84"/>
        <v>1.7</v>
      </c>
      <c r="Q212" s="74">
        <f t="shared" si="85"/>
        <v>0.09</v>
      </c>
      <c r="R212" s="74">
        <f t="shared" si="86"/>
        <v>0.89999999999999991</v>
      </c>
      <c r="S212" s="74">
        <f t="shared" si="87"/>
        <v>0.09</v>
      </c>
      <c r="T212" s="75">
        <f t="shared" si="88"/>
        <v>0.83299999999999996</v>
      </c>
      <c r="U212" s="74">
        <f t="shared" si="89"/>
        <v>7.9199999999999993E-2</v>
      </c>
    </row>
    <row r="213" spans="1:21" ht="38.1" customHeight="1" x14ac:dyDescent="0.25">
      <c r="A213" s="19"/>
      <c r="B213" s="77">
        <v>207</v>
      </c>
      <c r="C213" s="60" t="s">
        <v>61</v>
      </c>
      <c r="D213" s="67">
        <v>1.5</v>
      </c>
      <c r="E213" s="67">
        <v>0.68</v>
      </c>
      <c r="F213" s="75">
        <f t="shared" si="75"/>
        <v>0.73499999999999999</v>
      </c>
      <c r="G213" s="74">
        <f t="shared" si="76"/>
        <v>0.14960000000000001</v>
      </c>
      <c r="H213" s="74">
        <f t="shared" si="77"/>
        <v>1.5</v>
      </c>
      <c r="I213" s="74">
        <f t="shared" si="78"/>
        <v>0.17</v>
      </c>
      <c r="J213" s="74">
        <f t="shared" si="79"/>
        <v>1.5</v>
      </c>
      <c r="K213" s="74">
        <v>0.45</v>
      </c>
      <c r="L213" s="74">
        <f t="shared" si="80"/>
        <v>1.5</v>
      </c>
      <c r="M213" s="74">
        <f t="shared" si="81"/>
        <v>0.20400000000000001</v>
      </c>
      <c r="N213" s="74">
        <f t="shared" si="82"/>
        <v>1.5</v>
      </c>
      <c r="O213" s="74">
        <f t="shared" si="83"/>
        <v>0.17</v>
      </c>
      <c r="P213" s="74">
        <f t="shared" si="84"/>
        <v>1.5</v>
      </c>
      <c r="Q213" s="74">
        <f t="shared" si="85"/>
        <v>0.17</v>
      </c>
      <c r="R213" s="74">
        <f t="shared" si="86"/>
        <v>0.7</v>
      </c>
      <c r="S213" s="74">
        <f t="shared" si="87"/>
        <v>0.17</v>
      </c>
      <c r="T213" s="75">
        <f t="shared" si="88"/>
        <v>0.73499999999999999</v>
      </c>
      <c r="U213" s="74">
        <f t="shared" si="89"/>
        <v>0.14960000000000001</v>
      </c>
    </row>
    <row r="214" spans="1:21" ht="38.1" customHeight="1" x14ac:dyDescent="0.25">
      <c r="A214" s="19"/>
      <c r="B214" s="77">
        <v>208</v>
      </c>
      <c r="C214" s="60" t="s">
        <v>72</v>
      </c>
      <c r="D214" s="67">
        <v>1.5</v>
      </c>
      <c r="E214" s="67">
        <v>0.42</v>
      </c>
      <c r="F214" s="75">
        <f t="shared" si="75"/>
        <v>0.73499999999999999</v>
      </c>
      <c r="G214" s="74">
        <f t="shared" si="76"/>
        <v>9.2399999999999996E-2</v>
      </c>
      <c r="H214" s="74">
        <f t="shared" si="77"/>
        <v>1.5</v>
      </c>
      <c r="I214" s="74">
        <f t="shared" si="78"/>
        <v>0.105</v>
      </c>
      <c r="J214" s="74">
        <f t="shared" si="79"/>
        <v>1.5</v>
      </c>
      <c r="K214" s="74">
        <v>0.45</v>
      </c>
      <c r="L214" s="74">
        <f t="shared" si="80"/>
        <v>1.5</v>
      </c>
      <c r="M214" s="74">
        <f t="shared" si="81"/>
        <v>0.126</v>
      </c>
      <c r="N214" s="74">
        <f t="shared" si="82"/>
        <v>1.5</v>
      </c>
      <c r="O214" s="74">
        <f t="shared" si="83"/>
        <v>0.105</v>
      </c>
      <c r="P214" s="74">
        <f t="shared" si="84"/>
        <v>1.5</v>
      </c>
      <c r="Q214" s="74">
        <f t="shared" si="85"/>
        <v>0.105</v>
      </c>
      <c r="R214" s="74">
        <f t="shared" si="86"/>
        <v>0.7</v>
      </c>
      <c r="S214" s="74">
        <f t="shared" si="87"/>
        <v>0.105</v>
      </c>
      <c r="T214" s="75">
        <f t="shared" si="88"/>
        <v>0.73499999999999999</v>
      </c>
      <c r="U214" s="74">
        <f t="shared" si="89"/>
        <v>9.2399999999999996E-2</v>
      </c>
    </row>
    <row r="215" spans="1:21" ht="38.1" customHeight="1" x14ac:dyDescent="0.25">
      <c r="A215" s="19"/>
      <c r="B215" s="77">
        <v>209</v>
      </c>
      <c r="C215" s="60" t="s">
        <v>71</v>
      </c>
      <c r="D215" s="67">
        <v>1.5</v>
      </c>
      <c r="E215" s="67">
        <v>0.43</v>
      </c>
      <c r="F215" s="75">
        <f t="shared" si="75"/>
        <v>0.73499999999999999</v>
      </c>
      <c r="G215" s="74">
        <f t="shared" si="76"/>
        <v>9.4600000000000004E-2</v>
      </c>
      <c r="H215" s="74">
        <f t="shared" si="77"/>
        <v>1.5</v>
      </c>
      <c r="I215" s="74">
        <f t="shared" si="78"/>
        <v>0.1075</v>
      </c>
      <c r="J215" s="74">
        <f t="shared" si="79"/>
        <v>1.5</v>
      </c>
      <c r="K215" s="74">
        <v>0.45</v>
      </c>
      <c r="L215" s="74">
        <f t="shared" si="80"/>
        <v>1.5</v>
      </c>
      <c r="M215" s="74">
        <f t="shared" si="81"/>
        <v>0.129</v>
      </c>
      <c r="N215" s="74">
        <f t="shared" si="82"/>
        <v>1.5</v>
      </c>
      <c r="O215" s="74">
        <f t="shared" si="83"/>
        <v>0.1075</v>
      </c>
      <c r="P215" s="74">
        <f t="shared" si="84"/>
        <v>1.5</v>
      </c>
      <c r="Q215" s="74">
        <f t="shared" si="85"/>
        <v>0.1075</v>
      </c>
      <c r="R215" s="74">
        <f t="shared" si="86"/>
        <v>0.7</v>
      </c>
      <c r="S215" s="74">
        <f t="shared" si="87"/>
        <v>0.1075</v>
      </c>
      <c r="T215" s="75">
        <f t="shared" si="88"/>
        <v>0.73499999999999999</v>
      </c>
      <c r="U215" s="74">
        <f t="shared" si="89"/>
        <v>9.4600000000000004E-2</v>
      </c>
    </row>
    <row r="216" spans="1:21" ht="38.1" customHeight="1" x14ac:dyDescent="0.25">
      <c r="A216" s="19"/>
      <c r="B216" s="77">
        <v>210</v>
      </c>
      <c r="C216" s="60" t="s">
        <v>70</v>
      </c>
      <c r="D216" s="67">
        <v>1.5</v>
      </c>
      <c r="E216" s="67">
        <v>0.43</v>
      </c>
      <c r="F216" s="75">
        <f t="shared" si="75"/>
        <v>0.73499999999999999</v>
      </c>
      <c r="G216" s="74">
        <f t="shared" si="76"/>
        <v>9.4600000000000004E-2</v>
      </c>
      <c r="H216" s="74">
        <f t="shared" si="77"/>
        <v>1.5</v>
      </c>
      <c r="I216" s="74">
        <f t="shared" si="78"/>
        <v>0.1075</v>
      </c>
      <c r="J216" s="74">
        <f t="shared" si="79"/>
        <v>1.5</v>
      </c>
      <c r="K216" s="74">
        <v>0.45</v>
      </c>
      <c r="L216" s="74">
        <f t="shared" si="80"/>
        <v>1.5</v>
      </c>
      <c r="M216" s="74">
        <f t="shared" si="81"/>
        <v>0.129</v>
      </c>
      <c r="N216" s="74">
        <f t="shared" si="82"/>
        <v>1.5</v>
      </c>
      <c r="O216" s="74">
        <f t="shared" si="83"/>
        <v>0.1075</v>
      </c>
      <c r="P216" s="74">
        <f t="shared" si="84"/>
        <v>1.5</v>
      </c>
      <c r="Q216" s="74">
        <f t="shared" si="85"/>
        <v>0.1075</v>
      </c>
      <c r="R216" s="74">
        <f t="shared" si="86"/>
        <v>0.7</v>
      </c>
      <c r="S216" s="74">
        <f t="shared" si="87"/>
        <v>0.1075</v>
      </c>
      <c r="T216" s="75">
        <f t="shared" si="88"/>
        <v>0.73499999999999999</v>
      </c>
      <c r="U216" s="74">
        <f t="shared" si="89"/>
        <v>9.4600000000000004E-2</v>
      </c>
    </row>
    <row r="217" spans="1:21" ht="38.1" customHeight="1" x14ac:dyDescent="0.25">
      <c r="A217" s="19"/>
      <c r="B217" s="77">
        <v>211</v>
      </c>
      <c r="C217" s="60" t="s">
        <v>69</v>
      </c>
      <c r="D217" s="67">
        <v>1.5</v>
      </c>
      <c r="E217" s="67">
        <v>0.35</v>
      </c>
      <c r="F217" s="75">
        <f t="shared" si="75"/>
        <v>0.73499999999999999</v>
      </c>
      <c r="G217" s="74">
        <f t="shared" si="76"/>
        <v>7.6999999999999999E-2</v>
      </c>
      <c r="H217" s="74">
        <f t="shared" si="77"/>
        <v>1.5</v>
      </c>
      <c r="I217" s="74">
        <f t="shared" si="78"/>
        <v>8.7499999999999994E-2</v>
      </c>
      <c r="J217" s="74">
        <f t="shared" si="79"/>
        <v>1.5</v>
      </c>
      <c r="K217" s="74">
        <v>0.45</v>
      </c>
      <c r="L217" s="74">
        <f t="shared" si="80"/>
        <v>1.5</v>
      </c>
      <c r="M217" s="74">
        <f t="shared" si="81"/>
        <v>0.105</v>
      </c>
      <c r="N217" s="74">
        <f t="shared" si="82"/>
        <v>1.5</v>
      </c>
      <c r="O217" s="74">
        <f t="shared" si="83"/>
        <v>8.7499999999999994E-2</v>
      </c>
      <c r="P217" s="74">
        <f t="shared" si="84"/>
        <v>1.5</v>
      </c>
      <c r="Q217" s="74">
        <f t="shared" si="85"/>
        <v>8.7499999999999994E-2</v>
      </c>
      <c r="R217" s="74">
        <f t="shared" si="86"/>
        <v>0.7</v>
      </c>
      <c r="S217" s="74">
        <f t="shared" si="87"/>
        <v>8.7499999999999994E-2</v>
      </c>
      <c r="T217" s="75">
        <f t="shared" si="88"/>
        <v>0.73499999999999999</v>
      </c>
      <c r="U217" s="74">
        <f t="shared" si="89"/>
        <v>7.6999999999999999E-2</v>
      </c>
    </row>
    <row r="218" spans="1:21" ht="38.1" customHeight="1" x14ac:dyDescent="0.25">
      <c r="A218" s="19"/>
      <c r="B218" s="77">
        <v>212</v>
      </c>
      <c r="C218" s="60" t="s">
        <v>68</v>
      </c>
      <c r="D218" s="67">
        <v>1.5</v>
      </c>
      <c r="E218" s="67">
        <v>0.35</v>
      </c>
      <c r="F218" s="75">
        <f t="shared" si="75"/>
        <v>0.73499999999999999</v>
      </c>
      <c r="G218" s="74">
        <f t="shared" si="76"/>
        <v>7.6999999999999999E-2</v>
      </c>
      <c r="H218" s="74">
        <f t="shared" si="77"/>
        <v>1.5</v>
      </c>
      <c r="I218" s="74">
        <f t="shared" si="78"/>
        <v>8.7499999999999994E-2</v>
      </c>
      <c r="J218" s="74">
        <f t="shared" si="79"/>
        <v>1.5</v>
      </c>
      <c r="K218" s="74">
        <v>0.45</v>
      </c>
      <c r="L218" s="74">
        <f t="shared" si="80"/>
        <v>1.5</v>
      </c>
      <c r="M218" s="74">
        <f t="shared" si="81"/>
        <v>0.105</v>
      </c>
      <c r="N218" s="74">
        <f t="shared" si="82"/>
        <v>1.5</v>
      </c>
      <c r="O218" s="74">
        <f t="shared" si="83"/>
        <v>8.7499999999999994E-2</v>
      </c>
      <c r="P218" s="74">
        <f t="shared" si="84"/>
        <v>1.5</v>
      </c>
      <c r="Q218" s="74">
        <f t="shared" si="85"/>
        <v>8.7499999999999994E-2</v>
      </c>
      <c r="R218" s="74">
        <f t="shared" si="86"/>
        <v>0.7</v>
      </c>
      <c r="S218" s="74">
        <f t="shared" si="87"/>
        <v>8.7499999999999994E-2</v>
      </c>
      <c r="T218" s="75">
        <f t="shared" si="88"/>
        <v>0.73499999999999999</v>
      </c>
      <c r="U218" s="74">
        <f t="shared" si="89"/>
        <v>7.6999999999999999E-2</v>
      </c>
    </row>
    <row r="219" spans="1:21" ht="38.1" customHeight="1" x14ac:dyDescent="0.25">
      <c r="A219" s="19"/>
      <c r="B219" s="77">
        <v>213</v>
      </c>
      <c r="C219" s="60" t="s">
        <v>67</v>
      </c>
      <c r="D219" s="67">
        <v>1.3</v>
      </c>
      <c r="E219" s="67">
        <v>0.43</v>
      </c>
      <c r="F219" s="75">
        <f t="shared" si="75"/>
        <v>0.63700000000000001</v>
      </c>
      <c r="G219" s="74">
        <f t="shared" si="76"/>
        <v>9.4600000000000004E-2</v>
      </c>
      <c r="H219" s="74">
        <f t="shared" si="77"/>
        <v>1.3</v>
      </c>
      <c r="I219" s="74">
        <f t="shared" si="78"/>
        <v>0.1075</v>
      </c>
      <c r="J219" s="74">
        <f t="shared" si="79"/>
        <v>1.3</v>
      </c>
      <c r="K219" s="74">
        <v>0.45</v>
      </c>
      <c r="L219" s="74">
        <f t="shared" si="80"/>
        <v>1.3</v>
      </c>
      <c r="M219" s="74">
        <f t="shared" si="81"/>
        <v>0.129</v>
      </c>
      <c r="N219" s="74">
        <f t="shared" si="82"/>
        <v>1.3</v>
      </c>
      <c r="O219" s="74">
        <f t="shared" si="83"/>
        <v>0.1075</v>
      </c>
      <c r="P219" s="74">
        <f t="shared" si="84"/>
        <v>1.3</v>
      </c>
      <c r="Q219" s="74">
        <f t="shared" si="85"/>
        <v>0.1075</v>
      </c>
      <c r="R219" s="74">
        <f t="shared" si="86"/>
        <v>0.5</v>
      </c>
      <c r="S219" s="74">
        <f t="shared" si="87"/>
        <v>0.1075</v>
      </c>
      <c r="T219" s="75">
        <f t="shared" si="88"/>
        <v>0.63700000000000001</v>
      </c>
      <c r="U219" s="74">
        <f t="shared" si="89"/>
        <v>9.4600000000000004E-2</v>
      </c>
    </row>
    <row r="220" spans="1:21" ht="38.1" customHeight="1" x14ac:dyDescent="0.25">
      <c r="A220" s="19"/>
      <c r="B220" s="77">
        <v>214</v>
      </c>
      <c r="C220" s="60" t="s">
        <v>66</v>
      </c>
      <c r="D220" s="67">
        <v>1.3</v>
      </c>
      <c r="E220" s="67">
        <v>0.53</v>
      </c>
      <c r="F220" s="75">
        <f t="shared" si="75"/>
        <v>0.63700000000000001</v>
      </c>
      <c r="G220" s="74">
        <f t="shared" si="76"/>
        <v>0.11660000000000001</v>
      </c>
      <c r="H220" s="74">
        <f t="shared" si="77"/>
        <v>1.3</v>
      </c>
      <c r="I220" s="74">
        <f t="shared" si="78"/>
        <v>0.13250000000000001</v>
      </c>
      <c r="J220" s="74">
        <f t="shared" si="79"/>
        <v>1.3</v>
      </c>
      <c r="K220" s="74">
        <v>0.45</v>
      </c>
      <c r="L220" s="74">
        <f t="shared" si="80"/>
        <v>1.3</v>
      </c>
      <c r="M220" s="74">
        <f t="shared" si="81"/>
        <v>0.159</v>
      </c>
      <c r="N220" s="74">
        <f t="shared" si="82"/>
        <v>1.3</v>
      </c>
      <c r="O220" s="74">
        <f t="shared" si="83"/>
        <v>0.13250000000000001</v>
      </c>
      <c r="P220" s="74">
        <f t="shared" si="84"/>
        <v>1.3</v>
      </c>
      <c r="Q220" s="74">
        <f t="shared" si="85"/>
        <v>0.13250000000000001</v>
      </c>
      <c r="R220" s="74">
        <f t="shared" si="86"/>
        <v>0.5</v>
      </c>
      <c r="S220" s="74">
        <f t="shared" si="87"/>
        <v>0.13250000000000001</v>
      </c>
      <c r="T220" s="75">
        <f t="shared" si="88"/>
        <v>0.63700000000000001</v>
      </c>
      <c r="U220" s="74">
        <f t="shared" si="89"/>
        <v>0.11660000000000001</v>
      </c>
    </row>
    <row r="221" spans="1:21" ht="38.1" customHeight="1" x14ac:dyDescent="0.25">
      <c r="A221" s="19"/>
      <c r="B221" s="77">
        <v>215</v>
      </c>
      <c r="C221" s="60" t="s">
        <v>65</v>
      </c>
      <c r="D221" s="67">
        <v>1.3</v>
      </c>
      <c r="E221" s="67">
        <v>0.26</v>
      </c>
      <c r="F221" s="75">
        <f t="shared" si="75"/>
        <v>0.63700000000000001</v>
      </c>
      <c r="G221" s="74">
        <f t="shared" si="76"/>
        <v>5.7200000000000001E-2</v>
      </c>
      <c r="H221" s="74">
        <f t="shared" si="77"/>
        <v>1.3</v>
      </c>
      <c r="I221" s="74">
        <f t="shared" si="78"/>
        <v>6.5000000000000002E-2</v>
      </c>
      <c r="J221" s="74">
        <f t="shared" si="79"/>
        <v>1.3</v>
      </c>
      <c r="K221" s="74">
        <v>0.45</v>
      </c>
      <c r="L221" s="74">
        <f t="shared" si="80"/>
        <v>1.3</v>
      </c>
      <c r="M221" s="74">
        <f t="shared" si="81"/>
        <v>7.8E-2</v>
      </c>
      <c r="N221" s="74">
        <f t="shared" si="82"/>
        <v>1.3</v>
      </c>
      <c r="O221" s="74">
        <f t="shared" si="83"/>
        <v>6.5000000000000002E-2</v>
      </c>
      <c r="P221" s="74">
        <f t="shared" si="84"/>
        <v>1.3</v>
      </c>
      <c r="Q221" s="74">
        <f t="shared" si="85"/>
        <v>6.5000000000000002E-2</v>
      </c>
      <c r="R221" s="74">
        <f t="shared" si="86"/>
        <v>0.5</v>
      </c>
      <c r="S221" s="74">
        <f t="shared" si="87"/>
        <v>6.5000000000000002E-2</v>
      </c>
      <c r="T221" s="75">
        <f t="shared" si="88"/>
        <v>0.63700000000000001</v>
      </c>
      <c r="U221" s="74">
        <f t="shared" si="89"/>
        <v>5.7200000000000001E-2</v>
      </c>
    </row>
    <row r="222" spans="1:21" ht="38.1" customHeight="1" x14ac:dyDescent="0.25">
      <c r="A222" s="19"/>
      <c r="B222" s="77">
        <v>216</v>
      </c>
      <c r="C222" s="60" t="s">
        <v>64</v>
      </c>
      <c r="D222" s="67">
        <v>1.3</v>
      </c>
      <c r="E222" s="67">
        <v>0.26</v>
      </c>
      <c r="F222" s="75">
        <f t="shared" si="75"/>
        <v>0.63700000000000001</v>
      </c>
      <c r="G222" s="74">
        <f t="shared" si="76"/>
        <v>5.7200000000000001E-2</v>
      </c>
      <c r="H222" s="74">
        <f t="shared" si="77"/>
        <v>1.3</v>
      </c>
      <c r="I222" s="74">
        <f t="shared" si="78"/>
        <v>6.5000000000000002E-2</v>
      </c>
      <c r="J222" s="74">
        <f t="shared" si="79"/>
        <v>1.3</v>
      </c>
      <c r="K222" s="74">
        <v>0.45</v>
      </c>
      <c r="L222" s="74">
        <f t="shared" si="80"/>
        <v>1.3</v>
      </c>
      <c r="M222" s="74">
        <f t="shared" si="81"/>
        <v>7.8E-2</v>
      </c>
      <c r="N222" s="74">
        <f t="shared" si="82"/>
        <v>1.3</v>
      </c>
      <c r="O222" s="74">
        <f t="shared" si="83"/>
        <v>6.5000000000000002E-2</v>
      </c>
      <c r="P222" s="74">
        <f t="shared" si="84"/>
        <v>1.3</v>
      </c>
      <c r="Q222" s="74">
        <f t="shared" si="85"/>
        <v>6.5000000000000002E-2</v>
      </c>
      <c r="R222" s="74">
        <f t="shared" si="86"/>
        <v>0.5</v>
      </c>
      <c r="S222" s="74">
        <f t="shared" si="87"/>
        <v>6.5000000000000002E-2</v>
      </c>
      <c r="T222" s="75">
        <f t="shared" si="88"/>
        <v>0.63700000000000001</v>
      </c>
      <c r="U222" s="74">
        <f t="shared" si="89"/>
        <v>5.7200000000000001E-2</v>
      </c>
    </row>
    <row r="223" spans="1:21" ht="38.1" customHeight="1" x14ac:dyDescent="0.25">
      <c r="A223" s="19"/>
      <c r="B223" s="77">
        <v>217</v>
      </c>
      <c r="C223" s="60" t="s">
        <v>63</v>
      </c>
      <c r="D223" s="67">
        <v>1.3</v>
      </c>
      <c r="E223" s="67">
        <v>0.36</v>
      </c>
      <c r="F223" s="75">
        <f t="shared" si="75"/>
        <v>0.63700000000000001</v>
      </c>
      <c r="G223" s="74">
        <f t="shared" si="76"/>
        <v>7.9199999999999993E-2</v>
      </c>
      <c r="H223" s="74">
        <f t="shared" si="77"/>
        <v>1.3</v>
      </c>
      <c r="I223" s="74">
        <f t="shared" si="78"/>
        <v>0.09</v>
      </c>
      <c r="J223" s="74">
        <f t="shared" si="79"/>
        <v>1.3</v>
      </c>
      <c r="K223" s="74">
        <v>0.45</v>
      </c>
      <c r="L223" s="74">
        <f t="shared" si="80"/>
        <v>1.3</v>
      </c>
      <c r="M223" s="74">
        <f t="shared" si="81"/>
        <v>0.108</v>
      </c>
      <c r="N223" s="74">
        <f t="shared" si="82"/>
        <v>1.3</v>
      </c>
      <c r="O223" s="74">
        <f t="shared" si="83"/>
        <v>0.09</v>
      </c>
      <c r="P223" s="74">
        <f t="shared" si="84"/>
        <v>1.3</v>
      </c>
      <c r="Q223" s="74">
        <f t="shared" si="85"/>
        <v>0.09</v>
      </c>
      <c r="R223" s="74">
        <f t="shared" si="86"/>
        <v>0.5</v>
      </c>
      <c r="S223" s="74">
        <f t="shared" si="87"/>
        <v>0.09</v>
      </c>
      <c r="T223" s="75">
        <f t="shared" si="88"/>
        <v>0.63700000000000001</v>
      </c>
      <c r="U223" s="74">
        <f t="shared" si="89"/>
        <v>7.9199999999999993E-2</v>
      </c>
    </row>
    <row r="224" spans="1:21" ht="38.1" customHeight="1" x14ac:dyDescent="0.25">
      <c r="A224" s="19"/>
      <c r="B224" s="77">
        <v>218</v>
      </c>
      <c r="C224" s="61" t="s">
        <v>33</v>
      </c>
      <c r="D224" s="70">
        <v>5.6</v>
      </c>
      <c r="E224" s="71">
        <v>0.84</v>
      </c>
      <c r="F224" s="75">
        <f t="shared" si="75"/>
        <v>2.7439999999999998</v>
      </c>
      <c r="G224" s="74">
        <f t="shared" si="76"/>
        <v>0.18479999999999999</v>
      </c>
      <c r="H224" s="74">
        <f t="shared" si="77"/>
        <v>5.6</v>
      </c>
      <c r="I224" s="74">
        <f t="shared" si="78"/>
        <v>0.21</v>
      </c>
      <c r="J224" s="74">
        <f t="shared" si="79"/>
        <v>5.6</v>
      </c>
      <c r="K224" s="74">
        <v>0.45</v>
      </c>
      <c r="L224" s="74">
        <f t="shared" si="80"/>
        <v>5.6</v>
      </c>
      <c r="M224" s="74">
        <f t="shared" si="81"/>
        <v>0.252</v>
      </c>
      <c r="N224" s="74">
        <f t="shared" si="82"/>
        <v>5.6</v>
      </c>
      <c r="O224" s="74">
        <f t="shared" si="83"/>
        <v>0.21</v>
      </c>
      <c r="P224" s="74">
        <f t="shared" si="84"/>
        <v>5.6</v>
      </c>
      <c r="Q224" s="74">
        <f t="shared" si="85"/>
        <v>0.21</v>
      </c>
      <c r="R224" s="74">
        <f t="shared" si="86"/>
        <v>4.8</v>
      </c>
      <c r="S224" s="74">
        <f t="shared" si="87"/>
        <v>0.21</v>
      </c>
      <c r="T224" s="75">
        <f t="shared" si="88"/>
        <v>2.7439999999999998</v>
      </c>
      <c r="U224" s="74">
        <f t="shared" si="89"/>
        <v>0.18479999999999999</v>
      </c>
    </row>
    <row r="225" spans="1:21" ht="38.1" customHeight="1" x14ac:dyDescent="0.25">
      <c r="A225" s="19"/>
      <c r="B225" s="77">
        <v>219</v>
      </c>
      <c r="C225" s="62" t="s">
        <v>34</v>
      </c>
      <c r="D225" s="72">
        <v>2.79</v>
      </c>
      <c r="E225" s="68">
        <v>0.7</v>
      </c>
      <c r="F225" s="75">
        <f t="shared" si="75"/>
        <v>1.3671</v>
      </c>
      <c r="G225" s="74">
        <f t="shared" si="76"/>
        <v>0.154</v>
      </c>
      <c r="H225" s="74">
        <f t="shared" si="77"/>
        <v>2.79</v>
      </c>
      <c r="I225" s="74">
        <f t="shared" si="78"/>
        <v>0.17499999999999999</v>
      </c>
      <c r="J225" s="74">
        <f t="shared" si="79"/>
        <v>2.79</v>
      </c>
      <c r="K225" s="74">
        <v>0.45</v>
      </c>
      <c r="L225" s="74">
        <f t="shared" si="80"/>
        <v>2.79</v>
      </c>
      <c r="M225" s="74">
        <f t="shared" si="81"/>
        <v>0.21</v>
      </c>
      <c r="N225" s="74">
        <f t="shared" si="82"/>
        <v>2.79</v>
      </c>
      <c r="O225" s="74">
        <f t="shared" si="83"/>
        <v>0.17499999999999999</v>
      </c>
      <c r="P225" s="74">
        <f t="shared" si="84"/>
        <v>2.79</v>
      </c>
      <c r="Q225" s="74">
        <f t="shared" si="85"/>
        <v>0.17499999999999999</v>
      </c>
      <c r="R225" s="74">
        <f t="shared" si="86"/>
        <v>1.99</v>
      </c>
      <c r="S225" s="74">
        <f t="shared" si="87"/>
        <v>0.17499999999999999</v>
      </c>
      <c r="T225" s="75">
        <f t="shared" si="88"/>
        <v>1.3671</v>
      </c>
      <c r="U225" s="74">
        <f t="shared" si="89"/>
        <v>0.154</v>
      </c>
    </row>
    <row r="226" spans="1:21" ht="38.1" customHeight="1" x14ac:dyDescent="0.25">
      <c r="A226" s="19"/>
      <c r="B226" s="77">
        <v>220</v>
      </c>
      <c r="C226" s="62" t="s">
        <v>35</v>
      </c>
      <c r="D226" s="72">
        <v>2.79</v>
      </c>
      <c r="E226" s="76">
        <v>0.81</v>
      </c>
      <c r="F226" s="75">
        <f t="shared" si="75"/>
        <v>1.3671</v>
      </c>
      <c r="G226" s="74">
        <f t="shared" si="76"/>
        <v>0.17820000000000003</v>
      </c>
      <c r="H226" s="74">
        <f t="shared" si="77"/>
        <v>2.79</v>
      </c>
      <c r="I226" s="74">
        <f t="shared" si="78"/>
        <v>0.20250000000000001</v>
      </c>
      <c r="J226" s="74">
        <f t="shared" si="79"/>
        <v>2.79</v>
      </c>
      <c r="K226" s="74">
        <v>0.45</v>
      </c>
      <c r="L226" s="74">
        <f t="shared" si="80"/>
        <v>2.79</v>
      </c>
      <c r="M226" s="74">
        <f t="shared" si="81"/>
        <v>0.24299999999999999</v>
      </c>
      <c r="N226" s="74">
        <f t="shared" si="82"/>
        <v>2.79</v>
      </c>
      <c r="O226" s="74">
        <f t="shared" si="83"/>
        <v>0.20250000000000001</v>
      </c>
      <c r="P226" s="74">
        <f t="shared" si="84"/>
        <v>2.79</v>
      </c>
      <c r="Q226" s="74">
        <f t="shared" si="85"/>
        <v>0.20250000000000001</v>
      </c>
      <c r="R226" s="74">
        <f t="shared" si="86"/>
        <v>1.99</v>
      </c>
      <c r="S226" s="74">
        <f t="shared" si="87"/>
        <v>0.20250000000000001</v>
      </c>
      <c r="T226" s="75">
        <f t="shared" si="88"/>
        <v>1.3671</v>
      </c>
      <c r="U226" s="74">
        <f t="shared" si="89"/>
        <v>0.17820000000000003</v>
      </c>
    </row>
    <row r="227" spans="1:21" ht="38.1" customHeight="1" x14ac:dyDescent="0.25">
      <c r="A227" s="19"/>
      <c r="B227" s="77">
        <v>221</v>
      </c>
      <c r="C227" s="62" t="s">
        <v>36</v>
      </c>
      <c r="D227" s="72">
        <v>1.8</v>
      </c>
      <c r="E227" s="76">
        <v>0.65</v>
      </c>
      <c r="F227" s="75">
        <f t="shared" si="75"/>
        <v>0.88200000000000001</v>
      </c>
      <c r="G227" s="74">
        <f t="shared" si="76"/>
        <v>0.14300000000000002</v>
      </c>
      <c r="H227" s="74">
        <f t="shared" si="77"/>
        <v>1.8</v>
      </c>
      <c r="I227" s="74">
        <f t="shared" si="78"/>
        <v>0.16250000000000001</v>
      </c>
      <c r="J227" s="74">
        <f t="shared" si="79"/>
        <v>1.8</v>
      </c>
      <c r="K227" s="74">
        <v>0.45</v>
      </c>
      <c r="L227" s="74">
        <f t="shared" si="80"/>
        <v>1.8</v>
      </c>
      <c r="M227" s="74">
        <f t="shared" si="81"/>
        <v>0.19500000000000001</v>
      </c>
      <c r="N227" s="74">
        <f t="shared" si="82"/>
        <v>1.8</v>
      </c>
      <c r="O227" s="74">
        <f t="shared" si="83"/>
        <v>0.16250000000000001</v>
      </c>
      <c r="P227" s="74">
        <f t="shared" si="84"/>
        <v>1.8</v>
      </c>
      <c r="Q227" s="74">
        <f t="shared" si="85"/>
        <v>0.16250000000000001</v>
      </c>
      <c r="R227" s="74">
        <f t="shared" si="86"/>
        <v>1</v>
      </c>
      <c r="S227" s="74">
        <f t="shared" si="87"/>
        <v>0.16250000000000001</v>
      </c>
      <c r="T227" s="75">
        <f t="shared" si="88"/>
        <v>0.88200000000000001</v>
      </c>
      <c r="U227" s="74">
        <f t="shared" si="89"/>
        <v>0.14300000000000002</v>
      </c>
    </row>
    <row r="228" spans="1:21" ht="38.1" customHeight="1" x14ac:dyDescent="0.25">
      <c r="A228" s="19"/>
      <c r="B228" s="77">
        <v>222</v>
      </c>
      <c r="C228" s="63" t="s">
        <v>16</v>
      </c>
      <c r="D228" s="74">
        <v>5.46</v>
      </c>
      <c r="E228" s="74">
        <v>0.89</v>
      </c>
      <c r="F228" s="75">
        <f t="shared" si="75"/>
        <v>2.6753999999999998</v>
      </c>
      <c r="G228" s="74">
        <f t="shared" si="76"/>
        <v>0.1958</v>
      </c>
      <c r="H228" s="74">
        <f t="shared" si="77"/>
        <v>5.46</v>
      </c>
      <c r="I228" s="74">
        <f t="shared" si="78"/>
        <v>0.2225</v>
      </c>
      <c r="J228" s="74">
        <f t="shared" si="79"/>
        <v>5.46</v>
      </c>
      <c r="K228" s="74">
        <v>0.45</v>
      </c>
      <c r="L228" s="74">
        <f t="shared" si="80"/>
        <v>5.46</v>
      </c>
      <c r="M228" s="74">
        <f t="shared" si="81"/>
        <v>0.26700000000000002</v>
      </c>
      <c r="N228" s="74">
        <f t="shared" si="82"/>
        <v>5.46</v>
      </c>
      <c r="O228" s="74">
        <f t="shared" si="83"/>
        <v>0.2225</v>
      </c>
      <c r="P228" s="74">
        <f t="shared" si="84"/>
        <v>5.46</v>
      </c>
      <c r="Q228" s="74">
        <f t="shared" si="85"/>
        <v>0.2225</v>
      </c>
      <c r="R228" s="74">
        <f t="shared" si="86"/>
        <v>4.66</v>
      </c>
      <c r="S228" s="74">
        <f t="shared" si="87"/>
        <v>0.2225</v>
      </c>
      <c r="T228" s="75">
        <f t="shared" si="88"/>
        <v>2.6753999999999998</v>
      </c>
      <c r="U228" s="74">
        <f t="shared" si="89"/>
        <v>0.1958</v>
      </c>
    </row>
    <row r="229" spans="1:21" ht="38.1" customHeight="1" x14ac:dyDescent="0.25">
      <c r="A229" s="19"/>
      <c r="B229" s="77">
        <v>223</v>
      </c>
      <c r="C229" s="63" t="s">
        <v>37</v>
      </c>
      <c r="D229" s="74">
        <v>2.7</v>
      </c>
      <c r="E229" s="74">
        <v>0.76</v>
      </c>
      <c r="F229" s="75">
        <f t="shared" si="75"/>
        <v>1.323</v>
      </c>
      <c r="G229" s="74">
        <f t="shared" si="76"/>
        <v>0.16720000000000002</v>
      </c>
      <c r="H229" s="74">
        <f t="shared" si="77"/>
        <v>2.7</v>
      </c>
      <c r="I229" s="74">
        <f t="shared" si="78"/>
        <v>0.19</v>
      </c>
      <c r="J229" s="74">
        <f t="shared" si="79"/>
        <v>2.7</v>
      </c>
      <c r="K229" s="74">
        <v>0.45</v>
      </c>
      <c r="L229" s="74">
        <f t="shared" si="80"/>
        <v>2.7</v>
      </c>
      <c r="M229" s="74">
        <f t="shared" si="81"/>
        <v>0.22799999999999998</v>
      </c>
      <c r="N229" s="74">
        <f t="shared" si="82"/>
        <v>2.7</v>
      </c>
      <c r="O229" s="74">
        <f t="shared" si="83"/>
        <v>0.19</v>
      </c>
      <c r="P229" s="74">
        <f t="shared" si="84"/>
        <v>2.7</v>
      </c>
      <c r="Q229" s="74">
        <f t="shared" si="85"/>
        <v>0.19</v>
      </c>
      <c r="R229" s="74">
        <f t="shared" si="86"/>
        <v>1.9000000000000001</v>
      </c>
      <c r="S229" s="74">
        <f t="shared" si="87"/>
        <v>0.19</v>
      </c>
      <c r="T229" s="75">
        <f t="shared" si="88"/>
        <v>1.323</v>
      </c>
      <c r="U229" s="74">
        <f t="shared" si="89"/>
        <v>0.16720000000000002</v>
      </c>
    </row>
    <row r="230" spans="1:21" ht="38.1" customHeight="1" x14ac:dyDescent="0.25">
      <c r="A230" s="19"/>
      <c r="B230" s="77">
        <v>224</v>
      </c>
      <c r="C230" s="63" t="s">
        <v>38</v>
      </c>
      <c r="D230" s="74">
        <v>2.7</v>
      </c>
      <c r="E230" s="74">
        <v>0.65</v>
      </c>
      <c r="F230" s="75">
        <f t="shared" si="75"/>
        <v>1.323</v>
      </c>
      <c r="G230" s="74">
        <f t="shared" si="76"/>
        <v>0.14300000000000002</v>
      </c>
      <c r="H230" s="74">
        <f t="shared" si="77"/>
        <v>2.7</v>
      </c>
      <c r="I230" s="74">
        <f t="shared" si="78"/>
        <v>0.16250000000000001</v>
      </c>
      <c r="J230" s="74">
        <f t="shared" si="79"/>
        <v>2.7</v>
      </c>
      <c r="K230" s="74">
        <v>0.45</v>
      </c>
      <c r="L230" s="74">
        <f t="shared" si="80"/>
        <v>2.7</v>
      </c>
      <c r="M230" s="74">
        <f t="shared" si="81"/>
        <v>0.19500000000000001</v>
      </c>
      <c r="N230" s="74">
        <f t="shared" si="82"/>
        <v>2.7</v>
      </c>
      <c r="O230" s="74">
        <f t="shared" si="83"/>
        <v>0.16250000000000001</v>
      </c>
      <c r="P230" s="74">
        <f t="shared" si="84"/>
        <v>2.7</v>
      </c>
      <c r="Q230" s="74">
        <f t="shared" si="85"/>
        <v>0.16250000000000001</v>
      </c>
      <c r="R230" s="74">
        <f t="shared" si="86"/>
        <v>1.9000000000000001</v>
      </c>
      <c r="S230" s="74">
        <f t="shared" si="87"/>
        <v>0.16250000000000001</v>
      </c>
      <c r="T230" s="75">
        <f t="shared" si="88"/>
        <v>1.323</v>
      </c>
      <c r="U230" s="74">
        <f t="shared" si="89"/>
        <v>0.14300000000000002</v>
      </c>
    </row>
    <row r="231" spans="1:21" ht="38.1" customHeight="1" x14ac:dyDescent="0.25">
      <c r="A231" s="19"/>
      <c r="B231" s="77">
        <v>225</v>
      </c>
      <c r="C231" s="63"/>
      <c r="D231" s="7"/>
      <c r="E231" s="7"/>
      <c r="F231" s="45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45"/>
      <c r="U231" s="7"/>
    </row>
    <row r="233" spans="1:21" x14ac:dyDescent="0.25">
      <c r="A233" s="3"/>
      <c r="B233" s="3"/>
      <c r="C233" s="8" t="s">
        <v>18</v>
      </c>
      <c r="D233" s="4" t="s">
        <v>17</v>
      </c>
    </row>
    <row r="234" spans="1:21" x14ac:dyDescent="0.25">
      <c r="A234" s="18"/>
      <c r="B234" s="18">
        <v>1</v>
      </c>
      <c r="C234" s="12" t="s">
        <v>12</v>
      </c>
      <c r="D234" s="16">
        <v>3</v>
      </c>
    </row>
    <row r="235" spans="1:21" x14ac:dyDescent="0.25">
      <c r="A235" s="18"/>
      <c r="B235" s="18">
        <v>2</v>
      </c>
      <c r="C235" s="12" t="s">
        <v>257</v>
      </c>
      <c r="D235" s="16">
        <v>5</v>
      </c>
    </row>
    <row r="236" spans="1:21" x14ac:dyDescent="0.25">
      <c r="A236" s="18"/>
      <c r="B236" s="18">
        <v>3</v>
      </c>
      <c r="C236" s="12" t="s">
        <v>41</v>
      </c>
      <c r="D236" s="16">
        <v>7</v>
      </c>
    </row>
    <row r="237" spans="1:21" x14ac:dyDescent="0.25">
      <c r="A237" s="18"/>
      <c r="B237" s="18">
        <v>4</v>
      </c>
      <c r="C237" s="13" t="s">
        <v>22</v>
      </c>
      <c r="D237" s="17">
        <v>9</v>
      </c>
    </row>
    <row r="238" spans="1:21" x14ac:dyDescent="0.25">
      <c r="A238" s="18"/>
      <c r="B238" s="18">
        <v>5</v>
      </c>
      <c r="C238" s="12" t="s">
        <v>14</v>
      </c>
      <c r="D238" s="16">
        <v>11</v>
      </c>
    </row>
    <row r="239" spans="1:21" x14ac:dyDescent="0.25">
      <c r="A239" s="18"/>
      <c r="B239" s="18">
        <v>6</v>
      </c>
      <c r="C239" s="12" t="s">
        <v>42</v>
      </c>
      <c r="D239" s="16">
        <v>13</v>
      </c>
    </row>
    <row r="240" spans="1:21" x14ac:dyDescent="0.25">
      <c r="A240" s="18"/>
      <c r="B240" s="18">
        <v>7</v>
      </c>
      <c r="C240" s="14" t="s">
        <v>43</v>
      </c>
      <c r="D240" s="16">
        <v>15</v>
      </c>
    </row>
    <row r="241" spans="1:4" x14ac:dyDescent="0.25">
      <c r="A241" s="18"/>
      <c r="B241" s="18">
        <v>8</v>
      </c>
      <c r="C241" s="14" t="s">
        <v>270</v>
      </c>
      <c r="D241" s="16">
        <v>17</v>
      </c>
    </row>
    <row r="242" spans="1:4" x14ac:dyDescent="0.25">
      <c r="A242" s="18"/>
      <c r="B242" s="18">
        <v>9</v>
      </c>
      <c r="C242" s="12" t="s">
        <v>44</v>
      </c>
      <c r="D242" s="16">
        <v>19</v>
      </c>
    </row>
    <row r="243" spans="1:4" x14ac:dyDescent="0.25">
      <c r="A243" s="19"/>
      <c r="B243" s="18">
        <v>10</v>
      </c>
      <c r="C243" s="6"/>
      <c r="D243" s="16">
        <v>21</v>
      </c>
    </row>
    <row r="244" spans="1:4" x14ac:dyDescent="0.25">
      <c r="A244" s="1"/>
      <c r="B244" s="1" t="s">
        <v>3</v>
      </c>
      <c r="C244" s="1" t="s">
        <v>4</v>
      </c>
      <c r="D244" s="2" t="s">
        <v>11</v>
      </c>
    </row>
    <row r="245" spans="1:4" x14ac:dyDescent="0.25">
      <c r="A245" s="18"/>
      <c r="B245" s="18">
        <v>1</v>
      </c>
      <c r="C245" s="10" t="s">
        <v>5</v>
      </c>
      <c r="D245" s="35">
        <v>0.45</v>
      </c>
    </row>
    <row r="246" spans="1:4" x14ac:dyDescent="0.25">
      <c r="A246" s="18"/>
      <c r="B246" s="18">
        <v>2</v>
      </c>
      <c r="C246" s="10" t="s">
        <v>6</v>
      </c>
      <c r="D246" s="35">
        <v>0.3</v>
      </c>
    </row>
    <row r="247" spans="1:4" x14ac:dyDescent="0.25">
      <c r="A247" s="18"/>
      <c r="B247" s="18">
        <v>3</v>
      </c>
      <c r="C247" s="10" t="s">
        <v>7</v>
      </c>
      <c r="D247" s="35">
        <v>0.9</v>
      </c>
    </row>
    <row r="248" spans="1:4" x14ac:dyDescent="0.25">
      <c r="A248" s="18"/>
      <c r="B248" s="18">
        <v>4</v>
      </c>
      <c r="C248" s="10" t="s">
        <v>8</v>
      </c>
      <c r="D248" s="35">
        <v>0.3</v>
      </c>
    </row>
    <row r="249" spans="1:4" x14ac:dyDescent="0.25">
      <c r="A249" s="15"/>
      <c r="B249" s="15">
        <v>5</v>
      </c>
      <c r="C249" s="14" t="s">
        <v>55</v>
      </c>
      <c r="D249" s="36">
        <v>0.25</v>
      </c>
    </row>
    <row r="250" spans="1:4" x14ac:dyDescent="0.25">
      <c r="A250" s="18"/>
      <c r="B250" s="18"/>
      <c r="C250" s="10"/>
      <c r="D250" s="11"/>
    </row>
  </sheetData>
  <sheetProtection algorithmName="SHA-512" hashValue="Ha50rt/CnuuKtXh2R0n9sc9fPYUgG1S5IOCSTNccXZvrMxAKOSXtsFoSAk86BLq14yfbjCqFM+0mVeLuUKvXIQ==" saltValue="d+LCk4mJxqFbiwhjbfyddA==" spinCount="100000" sheet="1"/>
  <mergeCells count="22">
    <mergeCell ref="N4:O4"/>
    <mergeCell ref="O5:O6"/>
    <mergeCell ref="P4:Q4"/>
    <mergeCell ref="R4:S4"/>
    <mergeCell ref="T4:U4"/>
    <mergeCell ref="Q5:Q6"/>
    <mergeCell ref="S5:S6"/>
    <mergeCell ref="U5:U6"/>
    <mergeCell ref="A190:A194"/>
    <mergeCell ref="B4:B6"/>
    <mergeCell ref="C4:C6"/>
    <mergeCell ref="A4:A6"/>
    <mergeCell ref="L4:M4"/>
    <mergeCell ref="M5:M6"/>
    <mergeCell ref="D4:E4"/>
    <mergeCell ref="E5:E6"/>
    <mergeCell ref="F4:G4"/>
    <mergeCell ref="G5:G6"/>
    <mergeCell ref="H4:I4"/>
    <mergeCell ref="I5:I6"/>
    <mergeCell ref="J4:K4"/>
    <mergeCell ref="K5:K6"/>
  </mergeCells>
  <phoneticPr fontId="3" type="noConversion"/>
  <printOptions horizontalCentered="1"/>
  <pageMargins left="0.25" right="0.25" top="0.75" bottom="0.75" header="0.3" footer="0.3"/>
  <pageSetup paperSize="9" scale="52" fitToHeight="0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Planilla3</vt:lpstr>
      <vt:lpstr>Datos</vt:lpstr>
      <vt:lpstr>Datos!Área_de_impresión</vt:lpstr>
      <vt:lpstr>Planilla3!Área_de_impresión</vt:lpstr>
      <vt:lpstr>Orientacion</vt:lpstr>
      <vt:lpstr>Orientaciones</vt:lpstr>
      <vt:lpstr>Proteccion</vt:lpstr>
      <vt:lpstr>Protecciones</vt:lpstr>
      <vt:lpstr>SupSemiTrans</vt:lpstr>
      <vt:lpstr>SupSemiTranss</vt:lpstr>
      <vt:lpstr>Datos!Títulos_a_imprimir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</dc:creator>
  <cp:lastModifiedBy>federico furno</cp:lastModifiedBy>
  <cp:lastPrinted>2023-01-05T13:19:03Z</cp:lastPrinted>
  <dcterms:created xsi:type="dcterms:W3CDTF">2012-05-07T14:22:15Z</dcterms:created>
  <dcterms:modified xsi:type="dcterms:W3CDTF">2023-01-05T13:22:41Z</dcterms:modified>
  <cp:contentStatus>Final</cp:contentStatus>
</cp:coreProperties>
</file>